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161A + 161B - Août 15" sheetId="1" r:id="rId1"/>
    <sheet name="161A - Sept 15" sheetId="2" r:id="rId2"/>
    <sheet name="161B - Sept 15" sheetId="3" r:id="rId3"/>
    <sheet name="161A - Oct 15" sheetId="4" r:id="rId4"/>
    <sheet name="161B - Oct 15" sheetId="5" r:id="rId5"/>
    <sheet name="161A - Nov 15" sheetId="6" r:id="rId6"/>
    <sheet name="161B - Nov 15" sheetId="7" r:id="rId7"/>
    <sheet name="161A - Dec 15" sheetId="8" r:id="rId8"/>
    <sheet name="161B - Dec 15" sheetId="9" r:id="rId9"/>
    <sheet name="161A - Jan 16" sheetId="10" r:id="rId10"/>
    <sheet name="161B - Jan 16" sheetId="11" r:id="rId11"/>
    <sheet name="161A - Fev 16" sheetId="12" r:id="rId12"/>
    <sheet name="161B - Fev 16" sheetId="13" r:id="rId13"/>
    <sheet name="161A - Mars 16" sheetId="14" r:id="rId14"/>
    <sheet name="161B - Mars 16" sheetId="15" r:id="rId15"/>
    <sheet name="161A - Avr 16" sheetId="16" r:id="rId16"/>
    <sheet name="161B - Avr 16" sheetId="17" r:id="rId17"/>
    <sheet name="161A - Mai 16" sheetId="18" r:id="rId18"/>
    <sheet name="161B - Mai 16" sheetId="19" r:id="rId19"/>
    <sheet name="161A - Juin 16" sheetId="20" r:id="rId20"/>
    <sheet name="161B - Juin 16" sheetId="21" r:id="rId21"/>
    <sheet name="161A - Juil 16" sheetId="22" r:id="rId22"/>
    <sheet name="161B - Juil 16" sheetId="23" r:id="rId23"/>
  </sheets>
  <definedNames>
    <definedName name="_xlnm.Print_Area" localSheetId="7">'161A - Dec 15'!$A$1:$K$128</definedName>
    <definedName name="_xlnm.Print_Area" localSheetId="9">'161A - Jan 16'!$A$1:$K$128</definedName>
    <definedName name="_xlnm.Print_Area" localSheetId="5">'161A - Nov 15'!$A$1:$K$128</definedName>
    <definedName name="_xlnm.Print_Area" localSheetId="3">'161A - Oct 15'!$A$1:$K$128</definedName>
    <definedName name="AUTRESVINS">#REF!</definedName>
    <definedName name="TITRE">#REF!</definedName>
    <definedName name="TOT">NA()</definedName>
    <definedName name="TOTALTOTAL">NA()</definedName>
    <definedName name="TOTALVAOC">#REF!</definedName>
    <definedName name="TOTAOC">NA()</definedName>
    <definedName name="TOTAU">NA()</definedName>
    <definedName name="TOTCID">NA()</definedName>
    <definedName name="TOTDIS">NA()</definedName>
    <definedName name="Excel_BuiltIn_Print_Titles" localSheetId="0">'161A + 161B - Août 15'!$18:$22</definedName>
    <definedName name="Excel_BuiltIn_Print_Area" localSheetId="1">'161A - Sept 15'!$A$1:$L$130</definedName>
    <definedName name="Excel_BuiltIn_Print_Titles" localSheetId="1">'161A - Sept 15'!$19:$24</definedName>
    <definedName name="Excel_BuiltIn_Print_Area" localSheetId="2">'161B - Sept 15'!$A$1:$L$129</definedName>
    <definedName name="Excel_BuiltIn_Print_Titles" localSheetId="2">'161B - Sept 15'!$18:$23</definedName>
    <definedName name="Excel_BuiltIn_Print_Area" localSheetId="3">'161A - Oct 15'!$A$1:$L$130</definedName>
    <definedName name="Excel_BuiltIn_Print_Titles" localSheetId="3">'161A - Oct 15'!$19:$24</definedName>
    <definedName name="Excel_BuiltIn_Print_Area" localSheetId="4">'161B - Oct 15'!$A$1:$L$129</definedName>
    <definedName name="Excel_BuiltIn_Print_Titles" localSheetId="4">'161B - Oct 15'!$18:$23</definedName>
    <definedName name="Excel_BuiltIn_Print_Area" localSheetId="5">'161A - Nov 15'!$A$1:$M$130</definedName>
    <definedName name="Excel_BuiltIn_Print_Titles" localSheetId="5">'161A - Nov 15'!$19:$24</definedName>
    <definedName name="Excel_BuiltIn_Print_Area" localSheetId="6">'161B - Nov 15'!$A$1:$L$129</definedName>
    <definedName name="Excel_BuiltIn_Print_Titles" localSheetId="6">'161B - Nov 15'!$18:$23</definedName>
    <definedName name="Excel_BuiltIn_Print_Area" localSheetId="7">'161A - Dec 15'!$A$1:$M$130</definedName>
    <definedName name="Excel_BuiltIn_Print_Titles" localSheetId="7">'161A - Dec 15'!$19:$24</definedName>
    <definedName name="Excel_BuiltIn_Print_Area" localSheetId="8">'161B - Dec 15'!$A$1:$L$129</definedName>
    <definedName name="Excel_BuiltIn_Print_Titles" localSheetId="8">'161B - Dec 15'!$18:$23</definedName>
    <definedName name="Excel_BuiltIn_Print_Area" localSheetId="9">'161A - Jan 16'!$A$1:$M$130</definedName>
    <definedName name="Excel_BuiltIn_Print_Titles" localSheetId="9">'161A - Jan 16'!$19:$24</definedName>
    <definedName name="Excel_BuiltIn_Print_Area" localSheetId="10">'161B - Jan 16'!$A$1:$L$129</definedName>
    <definedName name="Excel_BuiltIn_Print_Titles" localSheetId="10">'161B - Jan 16'!$18:$23</definedName>
    <definedName name="Excel_BuiltIn_Print_Area" localSheetId="12">'161B - Fev 16'!$A$1:$L$129</definedName>
    <definedName name="Excel_BuiltIn_Print_Titles" localSheetId="12">'161B - Fev 16'!$18:$23</definedName>
    <definedName name="Excel_BuiltIn_Print_Area" localSheetId="14">'161B - Mars 16'!$A$1:$L$129</definedName>
    <definedName name="Excel_BuiltIn_Print_Titles" localSheetId="14">'161B - Mars 16'!$18:$23</definedName>
    <definedName name="Excel_BuiltIn_Print_Area" localSheetId="16">'161B - Avr 16'!$A$1:$L$129</definedName>
    <definedName name="Excel_BuiltIn_Print_Titles" localSheetId="16">'161B - Avr 16'!$18:$23</definedName>
    <definedName name="Excel_BuiltIn_Print_Area" localSheetId="18">'161B - Mai 16'!$A$1:$L$129</definedName>
    <definedName name="Excel_BuiltIn_Print_Titles" localSheetId="18">'161B - Mai 16'!$18:$23</definedName>
    <definedName name="Excel_BuiltIn_Print_Area" localSheetId="20">'161B - Juin 16'!$A$1:$L$129</definedName>
    <definedName name="Excel_BuiltIn_Print_Titles" localSheetId="20">'161B - Juin 16'!$18:$23</definedName>
    <definedName name="Excel_BuiltIn_Print_Area" localSheetId="22">'161B - Juil 16'!$A$1:$L$129</definedName>
    <definedName name="Excel_BuiltIn_Print_Titles" localSheetId="22">'161B - Juil 16'!$18:$23</definedName>
  </definedNames>
  <calcPr fullCalcOnLoad="1"/>
</workbook>
</file>

<file path=xl/comments5.xml><?xml version="1.0" encoding="utf-8"?>
<comments xmlns="http://schemas.openxmlformats.org/spreadsheetml/2006/main">
  <authors>
    <author/>
  </authors>
  <commentList>
    <comment ref="A83" authorId="0">
      <text>
        <r>
          <rPr>
            <b/>
            <sz val="8"/>
            <color indexed="8"/>
            <rFont val="Times New Roman"/>
            <family val="1"/>
          </rPr>
          <t xml:space="preserve">Amblard:rappeler mme pesin au 03,27,23,77,14
</t>
        </r>
      </text>
    </comment>
    <comment ref="C83" authorId="0">
      <text>
        <r>
          <rPr>
            <b/>
            <sz val="8"/>
            <color indexed="8"/>
            <rFont val="Tahoma"/>
            <family val="2"/>
          </rPr>
          <t xml:space="preserve">Frasez:
</t>
        </r>
        <r>
          <rPr>
            <sz val="8"/>
            <color indexed="8"/>
            <rFont val="Tahoma"/>
            <family val="2"/>
          </rPr>
          <t>corriger au renvoi du JO</t>
        </r>
      </text>
    </comment>
  </commentList>
</comments>
</file>

<file path=xl/sharedStrings.xml><?xml version="1.0" encoding="utf-8"?>
<sst xmlns="http://schemas.openxmlformats.org/spreadsheetml/2006/main" count="2992" uniqueCount="168">
  <si>
    <t>MINISTERE DES FINANCES</t>
  </si>
  <si>
    <t>ET DES COMPTES PUBLICS</t>
  </si>
  <si>
    <t xml:space="preserve">     BUDGET</t>
  </si>
  <si>
    <t>DIRECTION GENERALE DES DOUANES ET DROITS INDIRECTS</t>
  </si>
  <si>
    <t xml:space="preserve">SOUS-DIRECTION DES DROITS INDIRECTS </t>
  </si>
  <si>
    <t>BUREAU F3</t>
  </si>
  <si>
    <t>STATISTIQUE MENSUELLE DES VINS - RELEVE PAR DEPARTEMENT</t>
  </si>
  <si>
    <t>CAMPAGNE 2015-2016*</t>
  </si>
  <si>
    <t>MOIS D'AOUT</t>
  </si>
  <si>
    <t>(en hl)</t>
  </si>
  <si>
    <t>VOLUMES DE VINS SORTIS</t>
  </si>
  <si>
    <t>VOLUMES DE VINS IMPOSES</t>
  </si>
  <si>
    <t>NUMEROS D'ORDRE</t>
  </si>
  <si>
    <t>DES CHAIS DES RECOLTANTS</t>
  </si>
  <si>
    <t>AU DROIT DE CIRCULATION</t>
  </si>
  <si>
    <t>STOCK</t>
  </si>
  <si>
    <t>ET</t>
  </si>
  <si>
    <t>IG</t>
  </si>
  <si>
    <t>SANS IG</t>
  </si>
  <si>
    <t>AU</t>
  </si>
  <si>
    <t>DEPARTEMENTS</t>
  </si>
  <si>
    <t>Vins ce Cépages</t>
  </si>
  <si>
    <t>COMMERCE</t>
  </si>
  <si>
    <t>AOP</t>
  </si>
  <si>
    <t>IGP</t>
  </si>
  <si>
    <t>et Autres</t>
  </si>
  <si>
    <t>TOTAL</t>
  </si>
  <si>
    <t>O1 AIN</t>
  </si>
  <si>
    <t>O2 AISNE</t>
  </si>
  <si>
    <t>O3 ALLIER</t>
  </si>
  <si>
    <t>O4 ALPES-DE-HTE-PR</t>
  </si>
  <si>
    <t>O5 ALPES (HAUTES)</t>
  </si>
  <si>
    <t>O6 ALPES-MARITIMES</t>
  </si>
  <si>
    <t>O7 ARDECHE</t>
  </si>
  <si>
    <t>O8 ARDENNES</t>
  </si>
  <si>
    <t>O9 ARIEGE</t>
  </si>
  <si>
    <t>10 AUBE</t>
  </si>
  <si>
    <t>11 AUDE</t>
  </si>
  <si>
    <t>12 AVEYRON</t>
  </si>
  <si>
    <t>13 BOUCHES-DU-RHONE</t>
  </si>
  <si>
    <t>14 CALVADOS</t>
  </si>
  <si>
    <t>15 CANTAL</t>
  </si>
  <si>
    <t>16 CHARENTE</t>
  </si>
  <si>
    <t>17 CHARENTE-MARITIME</t>
  </si>
  <si>
    <t>18 CHER</t>
  </si>
  <si>
    <t>19 CORREZE</t>
  </si>
  <si>
    <t>2A CORSE DU SUD</t>
  </si>
  <si>
    <t>2B CORSE (HAUTE)</t>
  </si>
  <si>
    <t>21 COTE-D'OR</t>
  </si>
  <si>
    <t>22 COTES D'ARMOR</t>
  </si>
  <si>
    <t>23 CREUSE</t>
  </si>
  <si>
    <t>24 DORDOGNE</t>
  </si>
  <si>
    <t>25 DOUBS</t>
  </si>
  <si>
    <t>26 DROME</t>
  </si>
  <si>
    <t>27 EURE</t>
  </si>
  <si>
    <t>28 EURE-ET-LOIR</t>
  </si>
  <si>
    <t>29 FINISTERE</t>
  </si>
  <si>
    <t>30 GARD</t>
  </si>
  <si>
    <t>31 GARONNE (HAUTE)</t>
  </si>
  <si>
    <t>32 GERS</t>
  </si>
  <si>
    <t>33 GIRONDE</t>
  </si>
  <si>
    <t>34 HERAULT</t>
  </si>
  <si>
    <t>35 ILLE-ET-VILAINE</t>
  </si>
  <si>
    <t>36 INDRE</t>
  </si>
  <si>
    <t>37 INDRE-ET-LOIRE</t>
  </si>
  <si>
    <t>38 ISERE</t>
  </si>
  <si>
    <t>39 JURA</t>
  </si>
  <si>
    <t>40 LANDES</t>
  </si>
  <si>
    <t>41 LOIR-ET-CHER</t>
  </si>
  <si>
    <t>42 LOIRE</t>
  </si>
  <si>
    <t>43 LOIRE (HAUTE)</t>
  </si>
  <si>
    <t>44 LOIRE-ATLANTIQUE</t>
  </si>
  <si>
    <t>45 LOIRET</t>
  </si>
  <si>
    <t>46 LOT</t>
  </si>
  <si>
    <t>47 LOT-ET-GARONNE</t>
  </si>
  <si>
    <t>48 LOZERE</t>
  </si>
  <si>
    <t>49 MAINE-ET-LOIRE</t>
  </si>
  <si>
    <t>50 MANCHE</t>
  </si>
  <si>
    <t>51 MARNE</t>
  </si>
  <si>
    <t>52 MARNE (HAUTE)</t>
  </si>
  <si>
    <t>53 MAYENNE</t>
  </si>
  <si>
    <t>54 MEURTHE-ET-MOSELLE</t>
  </si>
  <si>
    <t>55 MEUSE</t>
  </si>
  <si>
    <t>56 MORBIHAN</t>
  </si>
  <si>
    <t>57 MOSELLE</t>
  </si>
  <si>
    <t>58 NIEVRE</t>
  </si>
  <si>
    <t>59 NORD</t>
  </si>
  <si>
    <t>60 OISE</t>
  </si>
  <si>
    <t>61 ORNE</t>
  </si>
  <si>
    <t>62 PAS-DE-CALAIS</t>
  </si>
  <si>
    <t>63 PUY-DE-DOME</t>
  </si>
  <si>
    <t>64 PYRENEES-ATLANT.</t>
  </si>
  <si>
    <t>65 PYRENEES (HAUTES)</t>
  </si>
  <si>
    <t>66 PYRENEES-ORIENT.</t>
  </si>
  <si>
    <t>67 RHIN (BAS)</t>
  </si>
  <si>
    <t>68 RHIN (HAUT)</t>
  </si>
  <si>
    <t>69 RHONE</t>
  </si>
  <si>
    <t>70 SAONE (HAUTE)</t>
  </si>
  <si>
    <t>71 SAONE-ET-LOIRE</t>
  </si>
  <si>
    <t>72 SARTHE</t>
  </si>
  <si>
    <t>73 SAVOIE</t>
  </si>
  <si>
    <t>74 SAVOIE (HAUTE)</t>
  </si>
  <si>
    <t>75 PARIS</t>
  </si>
  <si>
    <t>76 SEINE-MARITIME</t>
  </si>
  <si>
    <t>77 SEINE-ET-MARNE</t>
  </si>
  <si>
    <t>78 YVELINES</t>
  </si>
  <si>
    <t>79 SEVRES (DEUX)</t>
  </si>
  <si>
    <t>80 SOMME</t>
  </si>
  <si>
    <t>81 TARN</t>
  </si>
  <si>
    <t>82 TARN-ET-GARONNE</t>
  </si>
  <si>
    <t>83 VAR</t>
  </si>
  <si>
    <t>84 VAUCLUSE</t>
  </si>
  <si>
    <t>85 VENDEE</t>
  </si>
  <si>
    <t>86 VIENNE</t>
  </si>
  <si>
    <t>87 VIENNE (HAUTE)</t>
  </si>
  <si>
    <t>88 VOSGES</t>
  </si>
  <si>
    <t>89 YONNE</t>
  </si>
  <si>
    <t>90 TERRIT. DE BELFORT</t>
  </si>
  <si>
    <t>91 ESSONNE</t>
  </si>
  <si>
    <t>92 HAUTS-DE-SEINE</t>
  </si>
  <si>
    <t>93 SEINE-SAINT-DENIS</t>
  </si>
  <si>
    <t>94 VAL-DE-MARNE</t>
  </si>
  <si>
    <t>95 VAL-D'OISE</t>
  </si>
  <si>
    <t>TOTAUX</t>
  </si>
  <si>
    <t>*   En application des dispositions de l'article 6 du règlement (UE) n° 1308/2013 du Parlement Européen et du Conseil du 17 décembre 2013, la campagne vitivinicole est établie du 1er août au 31 juillet de l'année suivante.</t>
  </si>
  <si>
    <t>** Toute reproduction des présentes données ou d'extrait de celles-ci devra indiquer la source "DGDDI".</t>
  </si>
  <si>
    <t xml:space="preserve"> </t>
  </si>
  <si>
    <t>MOIS DE SEPTEMBRE</t>
  </si>
  <si>
    <t>QUANTITES DE VINS SORTIES DES CHAIS DES RECOLTANTS</t>
  </si>
  <si>
    <t xml:space="preserve">  TOTAL</t>
  </si>
  <si>
    <t>VINS DE CEPAGE ET AUTRES</t>
  </si>
  <si>
    <t>SEPTEMBRE</t>
  </si>
  <si>
    <t>ANTERIEURS</t>
  </si>
  <si>
    <t xml:space="preserve">MINISTERE DES FINANCES </t>
  </si>
  <si>
    <t>QUANTITES DE VINS SOUMISES AU DROIT DE CIRCULATION</t>
  </si>
  <si>
    <t>COMMERCE***</t>
  </si>
  <si>
    <t>O4 ALPES-DE-HTE-PROV.</t>
  </si>
  <si>
    <t>90 TERRIT.  DE BELFORT</t>
  </si>
  <si>
    <t>MOIS D'OCTOBRE</t>
  </si>
  <si>
    <t xml:space="preserve">                                                                                                                                                                                                                                                                                                                                                                                                                                                                                 </t>
  </si>
  <si>
    <t>OCTOBRE</t>
  </si>
  <si>
    <t>MINISTERE DE L'ÉCONOMIE</t>
  </si>
  <si>
    <t>ET DES FINANCES</t>
  </si>
  <si>
    <t>MOIS DE NOVEMBRE</t>
  </si>
  <si>
    <t>NOVEMBRE</t>
  </si>
  <si>
    <t>MOIS DE DECEMBRE</t>
  </si>
  <si>
    <t>DECEMBRE</t>
  </si>
  <si>
    <t>MOIS DE JANVIER</t>
  </si>
  <si>
    <t>JANVIER</t>
  </si>
  <si>
    <t>MOIS DE FEVRIER</t>
  </si>
  <si>
    <t>FEVRIER</t>
  </si>
  <si>
    <t>MOIS DE MARS</t>
  </si>
  <si>
    <t>MARS</t>
  </si>
  <si>
    <t>MOIS D'AVRIL</t>
  </si>
  <si>
    <t>AVRIL</t>
  </si>
  <si>
    <t>MOIS DE MAI</t>
  </si>
  <si>
    <t>QUANTITES DE VINS SORTIES DES CHAIS DES RECOLTANTS ET DES NÉGOCIANTS VINIFICATEURS***</t>
  </si>
  <si>
    <t>MAI</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</si>
  <si>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les </t>
    </r>
    <r>
      <rPr>
        <u val="single"/>
        <sz val="6"/>
        <color indexed="8"/>
        <rFont val="MS Reference Sans Serif"/>
        <family val="2"/>
      </rPr>
      <t>sorties des chais</t>
    </r>
    <r>
      <rPr>
        <sz val="6"/>
        <color indexed="8"/>
        <rFont val="MS Reference Sans Serif"/>
        <family val="2"/>
      </rPr>
      <t xml:space="preserve"> concernent non seulement les récoltants mais </t>
    </r>
    <r>
      <rPr>
        <u val="single"/>
        <sz val="6"/>
        <color indexed="8"/>
        <rFont val="MS Reference Sans Serif"/>
        <family val="2"/>
      </rPr>
      <t>également les négociants vinificateurs</t>
    </r>
    <r>
      <rPr>
        <sz val="6"/>
        <color indexed="8"/>
        <rFont val="MS Reference Sans Serif"/>
        <family val="2"/>
      </rPr>
      <t>, c'est-à-dire les négociants qui achètent des vendanges ou des moûts pour les vinifier.</t>
    </r>
  </si>
  <si>
    <t xml:space="preserve">      Précédemment, les quantités vinifiées par ce type de négociant étaient considérées comme faisant partie du stock au commerce et figuraient dans la colonne idoine du tableau des "quantités de vins soumises au droit de circulation ».</t>
  </si>
  <si>
    <r>
      <rPr>
        <sz val="6"/>
        <color indexed="8"/>
        <rFont val="MS Reference Sans Serif"/>
        <family val="2"/>
      </rPr>
      <t xml:space="preserve">*** </t>
    </r>
    <r>
      <rPr>
        <u val="single"/>
        <sz val="6"/>
        <color indexed="8"/>
        <rFont val="MS Reference Sans Serif"/>
        <family val="2"/>
      </rPr>
      <t>À compter des statistiques de mai 2016</t>
    </r>
    <r>
      <rPr>
        <sz val="6"/>
        <color indexed="8"/>
        <rFont val="MS Reference Sans Serif"/>
        <family val="2"/>
      </rPr>
      <t xml:space="preserve">, le </t>
    </r>
    <r>
      <rPr>
        <u val="single"/>
        <sz val="6"/>
        <color indexed="8"/>
        <rFont val="MS Reference Sans Serif"/>
        <family val="2"/>
      </rPr>
      <t>stock au commerce ne comprend plus les quantités des vins qui sont produits par les négociants vinificateurs</t>
    </r>
    <r>
      <rPr>
        <sz val="6"/>
        <color indexed="8"/>
        <rFont val="MS Reference Sans Serif"/>
        <family val="2"/>
      </rPr>
      <t>, c'est-à-dire les négociants qui achètent des vendanges ou des moûts pour les vinifier.</t>
    </r>
  </si>
  <si>
    <t xml:space="preserve">      Ces quantités sont désormais considérées comme faisant partie du stock à la production et figurent dans le tableau des "sorties des chais des récoltants et des négociants vinificateurs".</t>
  </si>
  <si>
    <t xml:space="preserve">MINISTERE DE L'ÉCONOMIE  </t>
  </si>
  <si>
    <t xml:space="preserve">        ET DES FINANCES</t>
  </si>
  <si>
    <t>MOIS DE JUIN</t>
  </si>
  <si>
    <t>JUIN</t>
  </si>
  <si>
    <t>MOIS DE JUILLET</t>
  </si>
  <si>
    <t>JUILLET</t>
  </si>
</sst>
</file>

<file path=xl/styles.xml><?xml version="1.0" encoding="utf-8"?>
<styleSheet xmlns="http://schemas.openxmlformats.org/spreadsheetml/2006/main">
  <numFmts count="2">
    <numFmt numFmtId="164" formatCode="General"/>
    <numFmt numFmtId="165" formatCode="#,##0"/>
  </numFmts>
  <fonts count="18">
    <font>
      <sz val="10"/>
      <name val="MS Sans Serif"/>
      <family val="2"/>
    </font>
    <font>
      <sz val="10"/>
      <name val="Arial"/>
      <family val="0"/>
    </font>
    <font>
      <sz val="8"/>
      <name val="MS Reference Sans Serif"/>
      <family val="2"/>
    </font>
    <font>
      <b/>
      <sz val="9"/>
      <name val="MS Reference Sans Serif"/>
      <family val="2"/>
    </font>
    <font>
      <b/>
      <sz val="8"/>
      <name val="MS Reference Sans Serif"/>
      <family val="2"/>
    </font>
    <font>
      <sz val="8"/>
      <name val="MS Sans Serif"/>
      <family val="2"/>
    </font>
    <font>
      <sz val="10"/>
      <color indexed="53"/>
      <name val="MS Sans Serif"/>
      <family val="2"/>
    </font>
    <font>
      <sz val="8"/>
      <color indexed="53"/>
      <name val="MS Reference Sans Serif"/>
      <family val="2"/>
    </font>
    <font>
      <sz val="6"/>
      <name val="MS Reference Sans Serif"/>
      <family val="2"/>
    </font>
    <font>
      <sz val="7"/>
      <name val="MS Sans Serif"/>
      <family val="2"/>
    </font>
    <font>
      <sz val="7.5"/>
      <name val="MS Sans Serif"/>
      <family val="2"/>
    </font>
    <font>
      <sz val="9"/>
      <name val="MS Sans Serif"/>
      <family val="2"/>
    </font>
    <font>
      <b/>
      <sz val="8"/>
      <color indexed="8"/>
      <name val="Times New Roman"/>
      <family val="1"/>
    </font>
    <font>
      <b/>
      <sz val="8"/>
      <color indexed="8"/>
      <name val="Tahoma"/>
      <family val="2"/>
    </font>
    <font>
      <sz val="8"/>
      <color indexed="8"/>
      <name val="Tahoma"/>
      <family val="2"/>
    </font>
    <font>
      <sz val="6"/>
      <color indexed="8"/>
      <name val="MS Reference Sans Serif"/>
      <family val="2"/>
    </font>
    <font>
      <u val="single"/>
      <sz val="6"/>
      <color indexed="8"/>
      <name val="MS Reference Sans Serif"/>
      <family val="2"/>
    </font>
    <font>
      <b/>
      <sz val="8"/>
      <name val="MS Sans Serif"/>
      <family val="2"/>
    </font>
  </fonts>
  <fills count="2">
    <fill>
      <patternFill/>
    </fill>
    <fill>
      <patternFill patternType="gray125"/>
    </fill>
  </fills>
  <borders count="43">
    <border>
      <left/>
      <right/>
      <top/>
      <bottom/>
      <diagonal/>
    </border>
    <border>
      <left>
        <color indexed="63"/>
      </left>
      <right>
        <color indexed="63"/>
      </right>
      <top>
        <color indexed="63"/>
      </top>
      <bottom style="thick">
        <color indexed="8"/>
      </bottom>
    </border>
    <border>
      <left style="thick">
        <color indexed="8"/>
      </left>
      <right style="thick">
        <color indexed="8"/>
      </right>
      <top style="thick">
        <color indexed="8"/>
      </top>
      <bottom>
        <color indexed="63"/>
      </bottom>
    </border>
    <border>
      <left>
        <color indexed="63"/>
      </left>
      <right style="thick">
        <color indexed="8"/>
      </right>
      <top style="thick">
        <color indexed="8"/>
      </top>
      <bottom>
        <color indexed="63"/>
      </bottom>
    </border>
    <border>
      <left style="thick">
        <color indexed="8"/>
      </left>
      <right style="thick">
        <color indexed="8"/>
      </right>
      <top>
        <color indexed="63"/>
      </top>
      <bottom>
        <color indexed="63"/>
      </bottom>
    </border>
    <border>
      <left>
        <color indexed="63"/>
      </left>
      <right style="thick">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n">
        <color indexed="8"/>
      </right>
      <top style="thin">
        <color indexed="8"/>
      </top>
      <bottom style="thin">
        <color indexed="8"/>
      </bottom>
    </border>
    <border>
      <left style="thick">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ck">
        <color indexed="8"/>
      </left>
      <right>
        <color indexed="63"/>
      </right>
      <top>
        <color indexed="63"/>
      </top>
      <bottom>
        <color indexed="63"/>
      </bottom>
    </border>
    <border>
      <left style="thin">
        <color indexed="8"/>
      </left>
      <right style="thin">
        <color indexed="8"/>
      </right>
      <top style="thin">
        <color indexed="8"/>
      </top>
      <bottom>
        <color indexed="63"/>
      </bottom>
    </border>
    <border>
      <left style="thick">
        <color indexed="8"/>
      </left>
      <right style="thick">
        <color indexed="8"/>
      </right>
      <top>
        <color indexed="63"/>
      </top>
      <bottom style="thick">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n">
        <color indexed="8"/>
      </left>
      <right style="thin">
        <color indexed="8"/>
      </right>
      <top>
        <color indexed="63"/>
      </top>
      <bottom style="thick">
        <color indexed="8"/>
      </bottom>
    </border>
    <border>
      <left style="thin">
        <color indexed="8"/>
      </left>
      <right style="thick">
        <color indexed="8"/>
      </right>
      <top>
        <color indexed="63"/>
      </top>
      <bottom style="thick">
        <color indexed="8"/>
      </bottom>
    </border>
    <border>
      <left style="thick">
        <color indexed="8"/>
      </left>
      <right>
        <color indexed="63"/>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style="thick">
        <color indexed="8"/>
      </right>
      <top style="thin">
        <color indexed="8"/>
      </top>
      <bottom>
        <color indexed="63"/>
      </bottom>
    </border>
    <border>
      <left>
        <color indexed="63"/>
      </left>
      <right style="thick">
        <color indexed="8"/>
      </right>
      <top style="thin">
        <color indexed="8"/>
      </top>
      <bottom>
        <color indexed="63"/>
      </bottom>
    </border>
    <border>
      <left style="thick">
        <color indexed="8"/>
      </left>
      <right style="thick">
        <color indexed="8"/>
      </right>
      <top style="thin">
        <color indexed="8"/>
      </top>
      <bottom style="thin">
        <color indexed="8"/>
      </bottom>
    </border>
    <border>
      <left>
        <color indexed="63"/>
      </left>
      <right style="thin">
        <color indexed="8"/>
      </right>
      <top>
        <color indexed="63"/>
      </top>
      <bottom>
        <color indexed="63"/>
      </bottom>
    </border>
    <border>
      <left style="thick">
        <color indexed="8"/>
      </left>
      <right style="thin">
        <color indexed="8"/>
      </right>
      <top style="thick">
        <color indexed="8"/>
      </top>
      <bottom>
        <color indexed="63"/>
      </bottom>
    </border>
    <border>
      <left>
        <color indexed="63"/>
      </left>
      <right style="thin">
        <color indexed="8"/>
      </right>
      <top style="thick">
        <color indexed="8"/>
      </top>
      <bottom>
        <color indexed="63"/>
      </bottom>
    </border>
    <border>
      <left style="thin">
        <color indexed="8"/>
      </left>
      <right>
        <color indexed="63"/>
      </right>
      <top style="thick">
        <color indexed="8"/>
      </top>
      <bottom>
        <color indexed="63"/>
      </bottom>
    </border>
    <border>
      <left style="thin">
        <color indexed="8"/>
      </left>
      <right style="thick">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color indexed="63"/>
      </right>
      <top>
        <color indexed="63"/>
      </top>
      <bottom>
        <color indexed="63"/>
      </bottom>
    </border>
    <border>
      <left style="thin">
        <color indexed="8"/>
      </left>
      <right style="thick">
        <color indexed="8"/>
      </right>
      <top>
        <color indexed="63"/>
      </top>
      <bottom>
        <color indexed="63"/>
      </bottom>
    </border>
    <border>
      <left style="thin">
        <color indexed="8"/>
      </left>
      <right>
        <color indexed="63"/>
      </right>
      <top>
        <color indexed="63"/>
      </top>
      <bottom style="thick">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hair">
        <color indexed="8"/>
      </right>
      <top>
        <color indexed="63"/>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20">
    <xf numFmtId="164" fontId="0" fillId="0" borderId="0" xfId="0" applyAlignment="1">
      <alignment/>
    </xf>
    <xf numFmtId="165" fontId="0" fillId="0" borderId="0" xfId="0" applyNumberFormat="1" applyFont="1" applyFill="1" applyAlignment="1">
      <alignment/>
    </xf>
    <xf numFmtId="165" fontId="2" fillId="0" borderId="0" xfId="0" applyNumberFormat="1" applyFont="1" applyFill="1" applyAlignment="1">
      <alignment/>
    </xf>
    <xf numFmtId="165" fontId="3" fillId="0" borderId="0" xfId="0" applyNumberFormat="1" applyFont="1" applyFill="1" applyBorder="1" applyAlignment="1" applyProtection="1">
      <alignment horizontal="center" vertical="center"/>
      <protection locked="0"/>
    </xf>
    <xf numFmtId="165" fontId="4" fillId="0" borderId="1" xfId="0" applyNumberFormat="1" applyFont="1" applyFill="1" applyBorder="1" applyAlignment="1" applyProtection="1">
      <alignment horizontal="center"/>
      <protection locked="0"/>
    </xf>
    <xf numFmtId="165" fontId="4" fillId="0" borderId="0" xfId="0" applyNumberFormat="1" applyFont="1" applyFill="1" applyAlignment="1">
      <alignment/>
    </xf>
    <xf numFmtId="165" fontId="2" fillId="0" borderId="0" xfId="0" applyNumberFormat="1" applyFont="1" applyFill="1" applyAlignment="1" applyProtection="1">
      <alignment/>
      <protection locked="0"/>
    </xf>
    <xf numFmtId="165" fontId="2" fillId="0" borderId="0" xfId="0" applyNumberFormat="1" applyFont="1" applyFill="1" applyAlignment="1" applyProtection="1">
      <alignment horizontal="right"/>
      <protection locked="0"/>
    </xf>
    <xf numFmtId="165" fontId="4" fillId="0" borderId="2" xfId="0" applyNumberFormat="1" applyFont="1" applyFill="1" applyBorder="1" applyAlignment="1" applyProtection="1">
      <alignment/>
      <protection locked="0"/>
    </xf>
    <xf numFmtId="165" fontId="2" fillId="0" borderId="2" xfId="0" applyNumberFormat="1" applyFont="1" applyFill="1" applyBorder="1" applyAlignment="1" applyProtection="1">
      <alignment horizontal="center" vertical="center"/>
      <protection locked="0"/>
    </xf>
    <xf numFmtId="165" fontId="2" fillId="0" borderId="2" xfId="0" applyNumberFormat="1" applyFont="1" applyFill="1" applyBorder="1" applyAlignment="1" applyProtection="1">
      <alignment horizontal="center"/>
      <protection locked="0"/>
    </xf>
    <xf numFmtId="165" fontId="4" fillId="0" borderId="3" xfId="0" applyNumberFormat="1" applyFont="1" applyFill="1" applyBorder="1" applyAlignment="1" applyProtection="1">
      <alignment horizontal="center"/>
      <protection locked="0"/>
    </xf>
    <xf numFmtId="165" fontId="2" fillId="0" borderId="4" xfId="0" applyNumberFormat="1" applyFont="1" applyFill="1" applyBorder="1" applyAlignment="1" applyProtection="1">
      <alignment horizontal="center"/>
      <protection locked="0"/>
    </xf>
    <xf numFmtId="165" fontId="2" fillId="0" borderId="4" xfId="0" applyNumberFormat="1" applyFont="1" applyFill="1" applyBorder="1" applyAlignment="1" applyProtection="1">
      <alignment horizontal="center" vertical="center"/>
      <protection locked="0"/>
    </xf>
    <xf numFmtId="165" fontId="2" fillId="0" borderId="5" xfId="0" applyNumberFormat="1" applyFont="1" applyFill="1" applyBorder="1" applyAlignment="1">
      <alignment horizontal="center"/>
    </xf>
    <xf numFmtId="165" fontId="2" fillId="0" borderId="6" xfId="0" applyNumberFormat="1" applyFont="1" applyFill="1" applyBorder="1" applyAlignment="1" applyProtection="1">
      <alignment horizontal="center"/>
      <protection locked="0"/>
    </xf>
    <xf numFmtId="165" fontId="2" fillId="0" borderId="7" xfId="0" applyNumberFormat="1" applyFont="1" applyFill="1" applyBorder="1" applyAlignment="1" applyProtection="1">
      <alignment horizontal="center"/>
      <protection locked="0"/>
    </xf>
    <xf numFmtId="165" fontId="2" fillId="0" borderId="5" xfId="0" applyNumberFormat="1" applyFont="1" applyFill="1" applyBorder="1" applyAlignment="1">
      <alignment/>
    </xf>
    <xf numFmtId="165" fontId="2" fillId="0" borderId="8" xfId="0" applyNumberFormat="1" applyFont="1" applyFill="1" applyBorder="1" applyAlignment="1" applyProtection="1">
      <alignment horizontal="center"/>
      <protection locked="0"/>
    </xf>
    <xf numFmtId="165" fontId="2" fillId="0" borderId="5" xfId="0" applyNumberFormat="1" applyFont="1" applyFill="1" applyBorder="1" applyAlignment="1" applyProtection="1">
      <alignment horizontal="center"/>
      <protection locked="0"/>
    </xf>
    <xf numFmtId="165" fontId="2" fillId="0" borderId="9" xfId="0" applyNumberFormat="1" applyFont="1" applyFill="1" applyBorder="1" applyAlignment="1" applyProtection="1">
      <alignment horizontal="center"/>
      <protection locked="0"/>
    </xf>
    <xf numFmtId="165" fontId="2" fillId="0" borderId="0" xfId="0" applyNumberFormat="1" applyFont="1" applyFill="1" applyBorder="1" applyAlignment="1">
      <alignment horizontal="center"/>
    </xf>
    <xf numFmtId="165" fontId="2" fillId="0" borderId="10" xfId="0" applyNumberFormat="1" applyFont="1" applyFill="1" applyBorder="1" applyAlignment="1">
      <alignment horizontal="center"/>
    </xf>
    <xf numFmtId="165" fontId="2" fillId="0" borderId="11" xfId="0" applyNumberFormat="1" applyFont="1" applyFill="1" applyBorder="1" applyAlignment="1">
      <alignment horizontal="center"/>
    </xf>
    <xf numFmtId="165" fontId="2" fillId="0" borderId="12" xfId="0" applyNumberFormat="1" applyFont="1" applyFill="1" applyBorder="1" applyAlignment="1">
      <alignment horizontal="center"/>
    </xf>
    <xf numFmtId="165" fontId="2" fillId="0" borderId="4" xfId="0" applyNumberFormat="1" applyFont="1" applyFill="1" applyBorder="1" applyAlignment="1">
      <alignment horizontal="center"/>
    </xf>
    <xf numFmtId="165" fontId="2" fillId="0" borderId="13" xfId="0" applyNumberFormat="1" applyFont="1" applyFill="1" applyBorder="1" applyAlignment="1" applyProtection="1">
      <alignment horizontal="center"/>
      <protection locked="0"/>
    </xf>
    <xf numFmtId="165" fontId="2" fillId="0" borderId="14" xfId="0" applyNumberFormat="1" applyFont="1" applyFill="1" applyBorder="1" applyAlignment="1" applyProtection="1">
      <alignment horizontal="center"/>
      <protection locked="0"/>
    </xf>
    <xf numFmtId="165" fontId="2" fillId="0" borderId="15" xfId="0" applyNumberFormat="1" applyFont="1" applyFill="1" applyBorder="1" applyAlignment="1" applyProtection="1">
      <alignment horizontal="center"/>
      <protection locked="0"/>
    </xf>
    <xf numFmtId="165" fontId="2" fillId="0" borderId="16" xfId="0" applyNumberFormat="1" applyFont="1" applyFill="1" applyBorder="1" applyAlignment="1" applyProtection="1">
      <alignment horizontal="center"/>
      <protection locked="0"/>
    </xf>
    <xf numFmtId="165" fontId="2" fillId="0" borderId="17" xfId="0" applyNumberFormat="1" applyFont="1" applyFill="1" applyBorder="1" applyAlignment="1" applyProtection="1">
      <alignment horizontal="center"/>
      <protection locked="0"/>
    </xf>
    <xf numFmtId="165" fontId="2" fillId="0" borderId="18" xfId="0" applyNumberFormat="1" applyFont="1" applyFill="1" applyBorder="1" applyAlignment="1" applyProtection="1">
      <alignment horizontal="center"/>
      <protection locked="0"/>
    </xf>
    <xf numFmtId="165" fontId="2" fillId="0" borderId="19" xfId="0" applyNumberFormat="1" applyFont="1" applyFill="1" applyBorder="1" applyAlignment="1" applyProtection="1">
      <alignment horizontal="center"/>
      <protection locked="0"/>
    </xf>
    <xf numFmtId="165" fontId="2" fillId="0" borderId="20" xfId="0" applyNumberFormat="1" applyFont="1" applyFill="1" applyBorder="1" applyAlignment="1">
      <alignment/>
    </xf>
    <xf numFmtId="165" fontId="2" fillId="0" borderId="21" xfId="0" applyNumberFormat="1" applyFont="1" applyFill="1" applyBorder="1" applyAlignment="1">
      <alignment/>
    </xf>
    <xf numFmtId="165" fontId="2" fillId="0" borderId="22" xfId="0" applyNumberFormat="1" applyFont="1" applyFill="1" applyBorder="1" applyAlignment="1">
      <alignment/>
    </xf>
    <xf numFmtId="165" fontId="2" fillId="0" borderId="23" xfId="0" applyNumberFormat="1" applyFont="1" applyFill="1" applyBorder="1" applyAlignment="1">
      <alignment/>
    </xf>
    <xf numFmtId="165" fontId="2" fillId="0" borderId="0" xfId="0" applyNumberFormat="1" applyFont="1" applyFill="1" applyBorder="1" applyAlignment="1">
      <alignment/>
    </xf>
    <xf numFmtId="165" fontId="2" fillId="0" borderId="12" xfId="0" applyNumberFormat="1" applyFont="1" applyFill="1" applyBorder="1" applyAlignment="1">
      <alignment/>
    </xf>
    <xf numFmtId="165" fontId="2" fillId="0" borderId="24" xfId="0" applyNumberFormat="1" applyFont="1" applyFill="1" applyBorder="1" applyAlignment="1">
      <alignment/>
    </xf>
    <xf numFmtId="165" fontId="2" fillId="0" borderId="11" xfId="0" applyNumberFormat="1" applyFont="1" applyFill="1" applyBorder="1" applyAlignment="1" applyProtection="1">
      <alignment/>
      <protection locked="0"/>
    </xf>
    <xf numFmtId="165" fontId="2" fillId="0" borderId="8" xfId="0" applyNumberFormat="1" applyFont="1" applyFill="1" applyBorder="1" applyAlignment="1">
      <alignment wrapText="1"/>
    </xf>
    <xf numFmtId="165" fontId="2" fillId="0" borderId="6" xfId="0" applyNumberFormat="1" applyFont="1" applyFill="1" applyBorder="1" applyAlignment="1">
      <alignment wrapText="1"/>
    </xf>
    <xf numFmtId="165" fontId="2" fillId="0" borderId="6" xfId="0" applyNumberFormat="1" applyFont="1" applyFill="1" applyBorder="1" applyAlignment="1" applyProtection="1">
      <alignment/>
      <protection locked="0"/>
    </xf>
    <xf numFmtId="165" fontId="2" fillId="0" borderId="25" xfId="0" applyNumberFormat="1" applyFont="1" applyFill="1" applyBorder="1" applyAlignment="1">
      <alignment wrapText="1"/>
    </xf>
    <xf numFmtId="165" fontId="5" fillId="0" borderId="25" xfId="0" applyNumberFormat="1" applyFont="1" applyFill="1" applyBorder="1" applyAlignment="1">
      <alignment wrapText="1"/>
    </xf>
    <xf numFmtId="165" fontId="6" fillId="0" borderId="0" xfId="0" applyNumberFormat="1" applyFont="1" applyFill="1" applyAlignment="1">
      <alignment/>
    </xf>
    <xf numFmtId="165" fontId="7" fillId="0" borderId="0" xfId="0" applyNumberFormat="1" applyFont="1" applyFill="1" applyAlignment="1">
      <alignment/>
    </xf>
    <xf numFmtId="165" fontId="2" fillId="0" borderId="4" xfId="0" applyNumberFormat="1" applyFont="1" applyFill="1" applyBorder="1" applyAlignment="1" applyProtection="1">
      <alignment/>
      <protection locked="0"/>
    </xf>
    <xf numFmtId="165" fontId="2" fillId="0" borderId="26" xfId="0" applyNumberFormat="1" applyFont="1" applyFill="1" applyBorder="1" applyAlignment="1" applyProtection="1">
      <alignment/>
      <protection locked="0"/>
    </xf>
    <xf numFmtId="165" fontId="2" fillId="0" borderId="12" xfId="0" applyNumberFormat="1" applyFont="1" applyFill="1" applyBorder="1" applyAlignment="1" applyProtection="1">
      <alignment/>
      <protection locked="0"/>
    </xf>
    <xf numFmtId="165" fontId="2" fillId="0" borderId="10" xfId="0" applyNumberFormat="1" applyFont="1" applyFill="1" applyBorder="1" applyAlignment="1" applyProtection="1">
      <alignment/>
      <protection locked="0"/>
    </xf>
    <xf numFmtId="165" fontId="2" fillId="0" borderId="17" xfId="0" applyNumberFormat="1" applyFont="1" applyFill="1" applyBorder="1" applyAlignment="1" applyProtection="1">
      <alignment/>
      <protection locked="0"/>
    </xf>
    <xf numFmtId="165" fontId="2" fillId="0" borderId="2" xfId="0" applyNumberFormat="1" applyFont="1" applyFill="1" applyBorder="1" applyAlignment="1">
      <alignment/>
    </xf>
    <xf numFmtId="165" fontId="2" fillId="0" borderId="27" xfId="0" applyNumberFormat="1" applyFont="1" applyFill="1" applyBorder="1" applyAlignment="1">
      <alignment/>
    </xf>
    <xf numFmtId="165" fontId="2" fillId="0" borderId="28" xfId="0" applyNumberFormat="1" applyFont="1" applyFill="1" applyBorder="1" applyAlignment="1">
      <alignment/>
    </xf>
    <xf numFmtId="165" fontId="2" fillId="0" borderId="29" xfId="0" applyNumberFormat="1" applyFont="1" applyFill="1" applyBorder="1" applyAlignment="1">
      <alignment/>
    </xf>
    <xf numFmtId="165" fontId="2" fillId="0" borderId="30" xfId="0" applyNumberFormat="1" applyFont="1" applyFill="1" applyBorder="1" applyAlignment="1" applyProtection="1">
      <alignment/>
      <protection locked="0"/>
    </xf>
    <xf numFmtId="165" fontId="2" fillId="0" borderId="31" xfId="0" applyNumberFormat="1" applyFont="1" applyFill="1" applyBorder="1" applyAlignment="1">
      <alignment/>
    </xf>
    <xf numFmtId="165" fontId="2" fillId="0" borderId="5" xfId="0" applyNumberFormat="1" applyFont="1" applyFill="1" applyBorder="1" applyAlignment="1" applyProtection="1">
      <alignment/>
      <protection locked="0"/>
    </xf>
    <xf numFmtId="165" fontId="2" fillId="0" borderId="2" xfId="0" applyNumberFormat="1" applyFont="1" applyFill="1" applyBorder="1" applyAlignment="1" applyProtection="1">
      <alignment/>
      <protection locked="0"/>
    </xf>
    <xf numFmtId="165" fontId="2" fillId="0" borderId="32" xfId="0" applyNumberFormat="1" applyFont="1" applyFill="1" applyBorder="1" applyAlignment="1" applyProtection="1">
      <alignment/>
      <protection locked="0"/>
    </xf>
    <xf numFmtId="165" fontId="2" fillId="0" borderId="33" xfId="0" applyNumberFormat="1" applyFont="1" applyFill="1" applyBorder="1" applyAlignment="1" applyProtection="1">
      <alignment/>
      <protection locked="0"/>
    </xf>
    <xf numFmtId="165" fontId="2" fillId="0" borderId="13" xfId="0" applyNumberFormat="1" applyFont="1" applyFill="1" applyBorder="1" applyAlignment="1">
      <alignment/>
    </xf>
    <xf numFmtId="165" fontId="2" fillId="0" borderId="14" xfId="0" applyNumberFormat="1" applyFont="1" applyFill="1" applyBorder="1" applyAlignment="1">
      <alignment/>
    </xf>
    <xf numFmtId="165" fontId="2" fillId="0" borderId="15" xfId="0" applyNumberFormat="1" applyFont="1" applyFill="1" applyBorder="1" applyAlignment="1">
      <alignment/>
    </xf>
    <xf numFmtId="165" fontId="2" fillId="0" borderId="34" xfId="0" applyNumberFormat="1" applyFont="1" applyFill="1" applyBorder="1" applyAlignment="1">
      <alignment/>
    </xf>
    <xf numFmtId="165" fontId="2" fillId="0" borderId="16" xfId="0" applyNumberFormat="1" applyFont="1" applyFill="1" applyBorder="1" applyAlignment="1">
      <alignment/>
    </xf>
    <xf numFmtId="165" fontId="2" fillId="0" borderId="17" xfId="0" applyNumberFormat="1" applyFont="1" applyFill="1" applyBorder="1" applyAlignment="1">
      <alignment/>
    </xf>
    <xf numFmtId="165" fontId="2" fillId="0" borderId="0" xfId="0" applyNumberFormat="1" applyFont="1" applyFill="1" applyBorder="1" applyAlignment="1" applyProtection="1">
      <alignment/>
      <protection locked="0"/>
    </xf>
    <xf numFmtId="165" fontId="8" fillId="0" borderId="0" xfId="0" applyNumberFormat="1" applyFont="1" applyFill="1" applyBorder="1" applyAlignment="1">
      <alignment horizontal="left" vertical="center"/>
    </xf>
    <xf numFmtId="165" fontId="9" fillId="0" borderId="0" xfId="0" applyNumberFormat="1" applyFont="1" applyFill="1" applyBorder="1" applyAlignment="1">
      <alignment/>
    </xf>
    <xf numFmtId="165" fontId="2" fillId="0" borderId="0" xfId="0" applyNumberFormat="1" applyFont="1" applyAlignment="1">
      <alignment/>
    </xf>
    <xf numFmtId="165" fontId="0" fillId="0" borderId="0" xfId="0" applyNumberFormat="1" applyAlignment="1">
      <alignment/>
    </xf>
    <xf numFmtId="165" fontId="3" fillId="0" borderId="0" xfId="0" applyNumberFormat="1" applyFont="1" applyFill="1" applyBorder="1" applyAlignment="1">
      <alignment horizontal="center" vertical="center"/>
    </xf>
    <xf numFmtId="165" fontId="3" fillId="0" borderId="0" xfId="0" applyNumberFormat="1" applyFont="1" applyFill="1" applyBorder="1" applyAlignment="1" applyProtection="1">
      <alignment horizontal="center" vertical="center"/>
      <protection locked="0"/>
    </xf>
    <xf numFmtId="165" fontId="3" fillId="0" borderId="0" xfId="0" applyNumberFormat="1" applyFont="1" applyFill="1" applyBorder="1" applyAlignment="1">
      <alignment horizontal="center"/>
    </xf>
    <xf numFmtId="165" fontId="4" fillId="0" borderId="0" xfId="0" applyNumberFormat="1" applyFont="1" applyFill="1" applyBorder="1" applyAlignment="1">
      <alignment/>
    </xf>
    <xf numFmtId="165" fontId="2" fillId="0" borderId="0" xfId="0" applyNumberFormat="1" applyFont="1" applyFill="1" applyBorder="1" applyAlignment="1" applyProtection="1">
      <alignment horizontal="right"/>
      <protection locked="0"/>
    </xf>
    <xf numFmtId="165" fontId="4" fillId="0" borderId="35" xfId="0" applyNumberFormat="1" applyFont="1" applyFill="1" applyBorder="1" applyAlignment="1" applyProtection="1">
      <alignment/>
      <protection locked="0"/>
    </xf>
    <xf numFmtId="165" fontId="2" fillId="0" borderId="6" xfId="0" applyNumberFormat="1" applyFont="1" applyFill="1" applyBorder="1" applyAlignment="1" applyProtection="1">
      <alignment horizontal="center" vertical="center"/>
      <protection locked="0"/>
    </xf>
    <xf numFmtId="165" fontId="2" fillId="0" borderId="12" xfId="0" applyNumberFormat="1" applyFont="1" applyFill="1" applyBorder="1" applyAlignment="1" applyProtection="1">
      <alignment horizontal="center"/>
      <protection locked="0"/>
    </xf>
    <xf numFmtId="165" fontId="2" fillId="0" borderId="32" xfId="0" applyNumberFormat="1" applyFont="1" applyFill="1" applyBorder="1" applyAlignment="1">
      <alignment/>
    </xf>
    <xf numFmtId="165" fontId="2" fillId="0" borderId="26" xfId="0" applyNumberFormat="1" applyFont="1" applyFill="1" applyBorder="1" applyAlignment="1">
      <alignment/>
    </xf>
    <xf numFmtId="165" fontId="2" fillId="0" borderId="10" xfId="0" applyNumberFormat="1" applyFont="1" applyFill="1" applyBorder="1" applyAlignment="1" applyProtection="1">
      <alignment horizontal="center"/>
      <protection locked="0"/>
    </xf>
    <xf numFmtId="165" fontId="2" fillId="0" borderId="32" xfId="0"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protection locked="0"/>
    </xf>
    <xf numFmtId="165" fontId="2" fillId="0" borderId="26" xfId="0" applyNumberFormat="1" applyFont="1" applyFill="1" applyBorder="1" applyAlignment="1" applyProtection="1">
      <alignment/>
      <protection locked="0"/>
    </xf>
    <xf numFmtId="165" fontId="2" fillId="0" borderId="0" xfId="0" applyNumberFormat="1" applyFont="1" applyFill="1" applyBorder="1" applyAlignment="1" applyProtection="1">
      <alignment horizontal="center"/>
      <protection locked="0"/>
    </xf>
    <xf numFmtId="165" fontId="2" fillId="0" borderId="26" xfId="0" applyNumberFormat="1" applyFont="1" applyFill="1" applyBorder="1" applyAlignment="1" applyProtection="1">
      <alignment horizontal="center"/>
      <protection locked="0"/>
    </xf>
    <xf numFmtId="165" fontId="2" fillId="0" borderId="6" xfId="0" applyNumberFormat="1" applyFont="1" applyFill="1" applyBorder="1" applyAlignment="1">
      <alignment horizontal="center"/>
    </xf>
    <xf numFmtId="165" fontId="2" fillId="0" borderId="36" xfId="0" applyNumberFormat="1" applyFont="1" applyFill="1" applyBorder="1" applyAlignment="1">
      <alignment/>
    </xf>
    <xf numFmtId="165" fontId="2" fillId="0" borderId="37" xfId="0" applyNumberFormat="1" applyFont="1" applyFill="1" applyBorder="1" applyAlignment="1">
      <alignment/>
    </xf>
    <xf numFmtId="165" fontId="2" fillId="0" borderId="38" xfId="0" applyNumberFormat="1" applyFont="1" applyFill="1" applyBorder="1" applyAlignment="1">
      <alignment horizontal="center"/>
    </xf>
    <xf numFmtId="165" fontId="2" fillId="0" borderId="38" xfId="0" applyNumberFormat="1" applyFont="1" applyFill="1" applyBorder="1" applyAlignment="1" applyProtection="1">
      <alignment horizontal="center"/>
      <protection locked="0"/>
    </xf>
    <xf numFmtId="165" fontId="2" fillId="0" borderId="38" xfId="0" applyNumberFormat="1" applyFont="1" applyFill="1" applyBorder="1" applyAlignment="1" applyProtection="1">
      <alignment/>
      <protection locked="0"/>
    </xf>
    <xf numFmtId="165" fontId="2" fillId="0" borderId="39" xfId="0" applyNumberFormat="1" applyFont="1" applyFill="1" applyBorder="1" applyAlignment="1">
      <alignment/>
    </xf>
    <xf numFmtId="165" fontId="2" fillId="0" borderId="7" xfId="0" applyNumberFormat="1" applyFont="1" applyFill="1" applyBorder="1" applyAlignment="1">
      <alignment/>
    </xf>
    <xf numFmtId="165" fontId="2" fillId="0" borderId="6" xfId="0" applyNumberFormat="1" applyFont="1" applyFill="1" applyBorder="1" applyAlignment="1">
      <alignment/>
    </xf>
    <xf numFmtId="165" fontId="2" fillId="0" borderId="39" xfId="0" applyNumberFormat="1" applyFont="1" applyFill="1" applyBorder="1" applyAlignment="1" applyProtection="1">
      <alignment/>
      <protection locked="0"/>
    </xf>
    <xf numFmtId="165" fontId="2" fillId="0" borderId="40" xfId="0" applyNumberFormat="1" applyFont="1" applyFill="1" applyBorder="1" applyAlignment="1" applyProtection="1">
      <alignment/>
      <protection locked="0"/>
    </xf>
    <xf numFmtId="165" fontId="2" fillId="0" borderId="7" xfId="0" applyNumberFormat="1" applyFont="1" applyFill="1" applyBorder="1" applyAlignment="1" applyProtection="1">
      <alignment/>
      <protection locked="0"/>
    </xf>
    <xf numFmtId="165" fontId="2" fillId="0" borderId="38" xfId="0" applyNumberFormat="1" applyFont="1" applyFill="1" applyBorder="1" applyAlignment="1">
      <alignment/>
    </xf>
    <xf numFmtId="165" fontId="10" fillId="0" borderId="0" xfId="0" applyNumberFormat="1" applyFont="1" applyFill="1" applyAlignment="1">
      <alignment/>
    </xf>
    <xf numFmtId="165" fontId="9" fillId="0" borderId="0" xfId="0" applyNumberFormat="1" applyFont="1" applyFill="1" applyAlignment="1">
      <alignment/>
    </xf>
    <xf numFmtId="165" fontId="11" fillId="0" borderId="0" xfId="0" applyNumberFormat="1" applyFont="1" applyFill="1" applyAlignment="1">
      <alignment/>
    </xf>
    <xf numFmtId="165" fontId="4" fillId="0" borderId="0" xfId="0"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protection locked="0"/>
    </xf>
    <xf numFmtId="165" fontId="5" fillId="0" borderId="0" xfId="0" applyNumberFormat="1" applyFont="1" applyFill="1" applyAlignment="1">
      <alignment/>
    </xf>
    <xf numFmtId="165" fontId="2" fillId="0" borderId="41" xfId="0" applyNumberFormat="1" applyFont="1" applyFill="1" applyBorder="1" applyAlignment="1">
      <alignment/>
    </xf>
    <xf numFmtId="165" fontId="2" fillId="0" borderId="0" xfId="0" applyNumberFormat="1" applyFont="1" applyFill="1" applyBorder="1" applyAlignment="1" applyProtection="1">
      <alignment horizontal="center" vertical="center"/>
      <protection locked="0"/>
    </xf>
    <xf numFmtId="165" fontId="2" fillId="0" borderId="35" xfId="0" applyNumberFormat="1" applyFont="1" applyFill="1" applyBorder="1" applyAlignment="1">
      <alignment/>
    </xf>
    <xf numFmtId="165" fontId="2" fillId="0" borderId="38" xfId="0" applyNumberFormat="1" applyFont="1" applyFill="1" applyBorder="1" applyAlignment="1">
      <alignment horizontal="left" wrapText="1"/>
    </xf>
    <xf numFmtId="165" fontId="2" fillId="0" borderId="0" xfId="0" applyNumberFormat="1" applyFont="1" applyFill="1" applyBorder="1" applyAlignment="1">
      <alignment horizontal="left" vertical="center"/>
    </xf>
    <xf numFmtId="165" fontId="10" fillId="0" borderId="0" xfId="0" applyNumberFormat="1" applyFont="1" applyFill="1" applyBorder="1" applyAlignment="1">
      <alignment/>
    </xf>
    <xf numFmtId="165" fontId="10" fillId="0" borderId="42" xfId="0" applyNumberFormat="1" applyFont="1" applyFill="1" applyBorder="1" applyAlignment="1">
      <alignment/>
    </xf>
    <xf numFmtId="165" fontId="11" fillId="0" borderId="0" xfId="0" applyNumberFormat="1" applyFont="1" applyFill="1" applyBorder="1" applyAlignment="1">
      <alignment/>
    </xf>
    <xf numFmtId="165" fontId="2" fillId="0" borderId="0" xfId="0" applyNumberFormat="1" applyFont="1" applyFill="1" applyBorder="1" applyAlignment="1">
      <alignment/>
    </xf>
    <xf numFmtId="165" fontId="2" fillId="0" borderId="40" xfId="0" applyNumberFormat="1" applyFont="1" applyFill="1" applyBorder="1" applyAlignment="1">
      <alignment/>
    </xf>
    <xf numFmtId="165" fontId="15" fillId="0" borderId="0" xfId="0" applyNumberFormat="1"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L130"/>
  <sheetViews>
    <sheetView tabSelected="1" workbookViewId="0" topLeftCell="A1">
      <selection activeCell="A1" sqref="A1"/>
    </sheetView>
  </sheetViews>
  <sheetFormatPr defaultColWidth="11.421875" defaultRowHeight="11.25" customHeight="1"/>
  <cols>
    <col min="1" max="1" width="25.28125" style="1" customWidth="1"/>
    <col min="2" max="4" width="13.7109375" style="1" customWidth="1"/>
    <col min="5" max="5" width="11.57421875" style="1" customWidth="1"/>
    <col min="6" max="8" width="13.7109375" style="1" customWidth="1"/>
    <col min="9" max="10" width="11.57421875" style="1" customWidth="1"/>
    <col min="11" max="11" width="10.7109375" style="1" customWidth="1"/>
    <col min="12" max="12" width="10.7109375" style="2" customWidth="1"/>
    <col min="13" max="16384" width="10.7109375" style="1" customWidth="1"/>
  </cols>
  <sheetData>
    <row r="1" spans="1:10" ht="11.25" customHeight="1">
      <c r="A1" s="3" t="s">
        <v>0</v>
      </c>
      <c r="B1" s="3"/>
      <c r="C1" s="3"/>
      <c r="D1" s="3"/>
      <c r="E1" s="3"/>
      <c r="F1" s="3"/>
      <c r="G1" s="3"/>
      <c r="H1" s="3"/>
      <c r="I1" s="3"/>
      <c r="J1" s="3"/>
    </row>
    <row r="2" spans="1:10" ht="11.25" customHeight="1">
      <c r="A2" s="3" t="s">
        <v>1</v>
      </c>
      <c r="B2" s="3"/>
      <c r="C2" s="3"/>
      <c r="D2" s="3"/>
      <c r="E2" s="3"/>
      <c r="F2" s="3"/>
      <c r="G2" s="3"/>
      <c r="H2" s="3"/>
      <c r="I2" s="3"/>
      <c r="J2" s="3"/>
    </row>
    <row r="3" spans="1:10" ht="11.25" customHeight="1">
      <c r="A3" s="3"/>
      <c r="B3" s="3"/>
      <c r="C3" s="3"/>
      <c r="D3" s="3"/>
      <c r="E3" s="3" t="s">
        <v>2</v>
      </c>
      <c r="F3" s="3"/>
      <c r="G3" s="3"/>
      <c r="H3" s="3"/>
      <c r="I3" s="3"/>
      <c r="J3" s="3"/>
    </row>
    <row r="4" spans="1:10" ht="11.25" customHeight="1">
      <c r="A4" s="3"/>
      <c r="B4" s="3"/>
      <c r="C4" s="3"/>
      <c r="D4" s="3"/>
      <c r="E4" s="3"/>
      <c r="F4" s="3"/>
      <c r="G4" s="3"/>
      <c r="H4" s="3"/>
      <c r="I4" s="3"/>
      <c r="J4" s="3"/>
    </row>
    <row r="5" spans="1:10" ht="11.25" customHeight="1">
      <c r="A5" s="3" t="s">
        <v>3</v>
      </c>
      <c r="B5" s="3"/>
      <c r="C5" s="3"/>
      <c r="D5" s="3"/>
      <c r="E5" s="3"/>
      <c r="F5" s="3"/>
      <c r="G5" s="3"/>
      <c r="H5" s="3"/>
      <c r="I5" s="3"/>
      <c r="J5" s="3"/>
    </row>
    <row r="6" spans="1:10" ht="11.25" customHeight="1">
      <c r="A6" s="3"/>
      <c r="B6" s="3"/>
      <c r="C6" s="3"/>
      <c r="D6" s="3"/>
      <c r="E6" s="3"/>
      <c r="F6" s="3"/>
      <c r="G6" s="3"/>
      <c r="H6" s="3"/>
      <c r="I6" s="3"/>
      <c r="J6" s="3"/>
    </row>
    <row r="7" spans="1:10" ht="11.25" customHeight="1">
      <c r="A7" s="3" t="s">
        <v>4</v>
      </c>
      <c r="B7" s="3"/>
      <c r="C7" s="3"/>
      <c r="D7" s="3"/>
      <c r="E7" s="3"/>
      <c r="F7" s="3"/>
      <c r="G7" s="3"/>
      <c r="H7" s="3"/>
      <c r="I7" s="3"/>
      <c r="J7" s="3"/>
    </row>
    <row r="8" spans="1:10" ht="11.25" customHeight="1">
      <c r="A8" s="3"/>
      <c r="B8" s="3"/>
      <c r="C8" s="3"/>
      <c r="D8" s="3"/>
      <c r="E8" s="3"/>
      <c r="F8" s="3"/>
      <c r="G8" s="3"/>
      <c r="H8" s="3"/>
      <c r="I8" s="3"/>
      <c r="J8" s="3"/>
    </row>
    <row r="9" spans="1:10" ht="11.25" customHeight="1">
      <c r="A9" s="3" t="s">
        <v>5</v>
      </c>
      <c r="B9" s="3"/>
      <c r="C9" s="3"/>
      <c r="D9" s="3"/>
      <c r="E9" s="3"/>
      <c r="F9" s="3"/>
      <c r="G9" s="3"/>
      <c r="H9" s="3"/>
      <c r="I9" s="3"/>
      <c r="J9" s="3"/>
    </row>
    <row r="10" spans="1:10" ht="11.25" customHeight="1">
      <c r="A10" s="3"/>
      <c r="B10" s="3"/>
      <c r="C10" s="3"/>
      <c r="D10" s="3"/>
      <c r="E10" s="3"/>
      <c r="F10" s="3"/>
      <c r="G10" s="3"/>
      <c r="H10" s="3"/>
      <c r="I10" s="3"/>
      <c r="J10" s="3"/>
    </row>
    <row r="11" spans="1:10" ht="11.25" customHeight="1">
      <c r="A11" s="3"/>
      <c r="B11" s="3"/>
      <c r="C11" s="3"/>
      <c r="D11" s="3"/>
      <c r="E11" s="3"/>
      <c r="F11" s="3"/>
      <c r="G11" s="3"/>
      <c r="H11" s="3"/>
      <c r="I11" s="3"/>
      <c r="J11" s="3"/>
    </row>
    <row r="12" spans="1:10" ht="11.25" customHeight="1">
      <c r="A12" s="3" t="s">
        <v>6</v>
      </c>
      <c r="B12" s="3"/>
      <c r="C12" s="3"/>
      <c r="D12" s="3"/>
      <c r="E12" s="3"/>
      <c r="F12" s="3"/>
      <c r="G12" s="3"/>
      <c r="H12" s="3"/>
      <c r="I12" s="3"/>
      <c r="J12" s="3"/>
    </row>
    <row r="13" spans="1:10" ht="11.25" customHeight="1">
      <c r="A13" s="3"/>
      <c r="B13" s="3"/>
      <c r="C13" s="3"/>
      <c r="D13" s="3"/>
      <c r="E13" s="3"/>
      <c r="F13" s="3"/>
      <c r="G13" s="3"/>
      <c r="H13" s="3"/>
      <c r="I13" s="3"/>
      <c r="J13" s="3"/>
    </row>
    <row r="14" spans="1:10" ht="11.25" customHeight="1">
      <c r="A14" s="3" t="s">
        <v>7</v>
      </c>
      <c r="B14" s="3"/>
      <c r="C14" s="3"/>
      <c r="D14" s="3"/>
      <c r="E14" s="3"/>
      <c r="F14" s="3"/>
      <c r="G14" s="3"/>
      <c r="H14" s="3"/>
      <c r="I14" s="3"/>
      <c r="J14" s="3"/>
    </row>
    <row r="15" spans="1:10" ht="11.25" customHeight="1">
      <c r="A15" s="3" t="s">
        <v>8</v>
      </c>
      <c r="B15" s="3"/>
      <c r="C15" s="3"/>
      <c r="D15" s="3"/>
      <c r="E15" s="3"/>
      <c r="F15" s="3"/>
      <c r="G15" s="3"/>
      <c r="H15" s="3"/>
      <c r="I15" s="3"/>
      <c r="J15" s="3"/>
    </row>
    <row r="16" spans="1:10" ht="11.25" customHeight="1">
      <c r="A16" s="3"/>
      <c r="B16" s="3"/>
      <c r="C16" s="3"/>
      <c r="D16" s="3"/>
      <c r="E16" s="3"/>
      <c r="F16" s="3"/>
      <c r="G16" s="3"/>
      <c r="H16" s="3"/>
      <c r="I16" s="3"/>
      <c r="J16" s="3"/>
    </row>
    <row r="17" spans="1:10" ht="11.25" customHeight="1">
      <c r="A17" s="4"/>
      <c r="B17" s="5"/>
      <c r="C17" s="2"/>
      <c r="D17" s="2"/>
      <c r="E17" s="2"/>
      <c r="F17" s="2"/>
      <c r="G17" s="2"/>
      <c r="H17" s="2"/>
      <c r="I17" s="6"/>
      <c r="J17" s="7" t="s">
        <v>9</v>
      </c>
    </row>
    <row r="18" spans="1:10" ht="11.25" customHeight="1">
      <c r="A18" s="8"/>
      <c r="B18" s="9" t="s">
        <v>10</v>
      </c>
      <c r="C18" s="9"/>
      <c r="D18" s="9"/>
      <c r="E18" s="9"/>
      <c r="F18" s="10" t="s">
        <v>11</v>
      </c>
      <c r="G18" s="10"/>
      <c r="H18" s="10"/>
      <c r="I18" s="10"/>
      <c r="J18" s="11"/>
    </row>
    <row r="19" spans="1:10" ht="11.25" customHeight="1">
      <c r="A19" s="12" t="s">
        <v>12</v>
      </c>
      <c r="B19" s="13" t="s">
        <v>13</v>
      </c>
      <c r="C19" s="13"/>
      <c r="D19" s="13"/>
      <c r="E19" s="13"/>
      <c r="F19" s="12" t="s">
        <v>14</v>
      </c>
      <c r="G19" s="12"/>
      <c r="H19" s="12"/>
      <c r="I19" s="12"/>
      <c r="J19" s="14" t="s">
        <v>15</v>
      </c>
    </row>
    <row r="20" spans="1:10" ht="11.25" customHeight="1">
      <c r="A20" s="12" t="s">
        <v>16</v>
      </c>
      <c r="B20" s="15" t="s">
        <v>17</v>
      </c>
      <c r="C20" s="15"/>
      <c r="D20" s="16" t="s">
        <v>18</v>
      </c>
      <c r="E20" s="17"/>
      <c r="F20" s="18" t="s">
        <v>17</v>
      </c>
      <c r="G20" s="18"/>
      <c r="H20" s="15" t="s">
        <v>18</v>
      </c>
      <c r="I20" s="17"/>
      <c r="J20" s="19" t="s">
        <v>19</v>
      </c>
    </row>
    <row r="21" spans="1:10" ht="11.25" customHeight="1">
      <c r="A21" s="12" t="s">
        <v>20</v>
      </c>
      <c r="B21" s="20"/>
      <c r="C21" s="21"/>
      <c r="D21" s="22" t="s">
        <v>21</v>
      </c>
      <c r="E21" s="17"/>
      <c r="F21" s="23"/>
      <c r="G21" s="24"/>
      <c r="H21" s="24" t="s">
        <v>21</v>
      </c>
      <c r="I21" s="17"/>
      <c r="J21" s="25" t="s">
        <v>22</v>
      </c>
    </row>
    <row r="22" spans="1:10" ht="11.25" customHeight="1">
      <c r="A22" s="26"/>
      <c r="B22" s="27" t="s">
        <v>23</v>
      </c>
      <c r="C22" s="28" t="s">
        <v>24</v>
      </c>
      <c r="D22" s="29" t="s">
        <v>25</v>
      </c>
      <c r="E22" s="30" t="s">
        <v>26</v>
      </c>
      <c r="F22" s="31" t="s">
        <v>23</v>
      </c>
      <c r="G22" s="29" t="s">
        <v>24</v>
      </c>
      <c r="H22" s="28" t="s">
        <v>25</v>
      </c>
      <c r="I22" s="32" t="s">
        <v>26</v>
      </c>
      <c r="J22" s="26"/>
    </row>
    <row r="23" spans="1:10" ht="11.25" customHeight="1">
      <c r="A23" s="33"/>
      <c r="B23" s="23"/>
      <c r="C23" s="34"/>
      <c r="D23" s="35"/>
      <c r="E23" s="36"/>
      <c r="F23" s="35"/>
      <c r="G23" s="37"/>
      <c r="H23" s="38"/>
      <c r="I23" s="39"/>
      <c r="J23" s="33"/>
    </row>
    <row r="24" spans="1:10" ht="11.25" customHeight="1">
      <c r="A24" s="40" t="s">
        <v>27</v>
      </c>
      <c r="B24" s="41">
        <v>1342</v>
      </c>
      <c r="C24" s="42">
        <v>22</v>
      </c>
      <c r="D24" s="42">
        <v>474</v>
      </c>
      <c r="E24" s="43">
        <f aca="true" t="shared" si="0" ref="E24:E120">SUM(B24:D24)</f>
        <v>1838</v>
      </c>
      <c r="F24" s="41">
        <v>2025</v>
      </c>
      <c r="G24" s="42">
        <v>143</v>
      </c>
      <c r="H24" s="42">
        <v>614</v>
      </c>
      <c r="I24" s="43">
        <f aca="true" t="shared" si="1" ref="I24:I119">SUM(F24:H24)</f>
        <v>2782</v>
      </c>
      <c r="J24" s="44">
        <v>23293</v>
      </c>
    </row>
    <row r="25" spans="1:10" ht="11.25" customHeight="1">
      <c r="A25" s="40" t="s">
        <v>28</v>
      </c>
      <c r="B25" s="41">
        <v>2246</v>
      </c>
      <c r="C25" s="42">
        <v>0</v>
      </c>
      <c r="D25" s="42">
        <v>339</v>
      </c>
      <c r="E25" s="43">
        <f t="shared" si="0"/>
        <v>2585</v>
      </c>
      <c r="F25" s="41">
        <v>3203</v>
      </c>
      <c r="G25" s="42">
        <v>0</v>
      </c>
      <c r="H25" s="42">
        <v>146</v>
      </c>
      <c r="I25" s="43">
        <f t="shared" si="1"/>
        <v>3349</v>
      </c>
      <c r="J25" s="44">
        <v>83183</v>
      </c>
    </row>
    <row r="26" spans="1:10" ht="11.25" customHeight="1">
      <c r="A26" s="40" t="s">
        <v>29</v>
      </c>
      <c r="B26" s="41">
        <v>1529</v>
      </c>
      <c r="C26" s="42">
        <v>6</v>
      </c>
      <c r="D26" s="42">
        <v>315</v>
      </c>
      <c r="E26" s="43">
        <f t="shared" si="0"/>
        <v>1850</v>
      </c>
      <c r="F26" s="41">
        <v>1626</v>
      </c>
      <c r="G26" s="42">
        <v>21</v>
      </c>
      <c r="H26" s="42">
        <v>244</v>
      </c>
      <c r="I26" s="43">
        <f t="shared" si="1"/>
        <v>1891</v>
      </c>
      <c r="J26" s="44">
        <v>1921</v>
      </c>
    </row>
    <row r="27" spans="1:10" ht="11.25" customHeight="1">
      <c r="A27" s="40" t="s">
        <v>30</v>
      </c>
      <c r="B27" s="41">
        <v>1323</v>
      </c>
      <c r="C27" s="42">
        <v>2322</v>
      </c>
      <c r="D27" s="42">
        <v>724</v>
      </c>
      <c r="E27" s="43">
        <f t="shared" si="0"/>
        <v>4369</v>
      </c>
      <c r="F27" s="41">
        <v>1363</v>
      </c>
      <c r="G27" s="42">
        <v>1682</v>
      </c>
      <c r="H27" s="42">
        <v>968</v>
      </c>
      <c r="I27" s="43">
        <f t="shared" si="1"/>
        <v>4013</v>
      </c>
      <c r="J27" s="44">
        <v>2517</v>
      </c>
    </row>
    <row r="28" spans="1:10" ht="11.25" customHeight="1">
      <c r="A28" s="40" t="s">
        <v>31</v>
      </c>
      <c r="B28" s="41">
        <v>469</v>
      </c>
      <c r="C28" s="42">
        <v>776</v>
      </c>
      <c r="D28" s="42">
        <v>18</v>
      </c>
      <c r="E28" s="43">
        <f t="shared" si="0"/>
        <v>1263</v>
      </c>
      <c r="F28" s="41">
        <v>0</v>
      </c>
      <c r="G28" s="42">
        <v>594</v>
      </c>
      <c r="H28" s="42">
        <v>18</v>
      </c>
      <c r="I28" s="43">
        <f t="shared" si="1"/>
        <v>612</v>
      </c>
      <c r="J28" s="44">
        <v>0</v>
      </c>
    </row>
    <row r="29" spans="1:10" ht="11.25" customHeight="1">
      <c r="A29" s="40" t="s">
        <v>32</v>
      </c>
      <c r="B29" s="41"/>
      <c r="C29" s="42"/>
      <c r="D29" s="42"/>
      <c r="E29" s="43">
        <f t="shared" si="0"/>
        <v>0</v>
      </c>
      <c r="F29" s="41">
        <v>1087</v>
      </c>
      <c r="G29" s="42">
        <v>95</v>
      </c>
      <c r="H29" s="42">
        <v>3</v>
      </c>
      <c r="I29" s="43">
        <f t="shared" si="1"/>
        <v>1185</v>
      </c>
      <c r="J29" s="44">
        <v>827</v>
      </c>
    </row>
    <row r="30" spans="1:10" ht="11.25" customHeight="1">
      <c r="A30" s="40" t="s">
        <v>33</v>
      </c>
      <c r="B30" s="41">
        <v>8058</v>
      </c>
      <c r="C30" s="42">
        <v>51860</v>
      </c>
      <c r="D30" s="42">
        <v>4110</v>
      </c>
      <c r="E30" s="43">
        <f t="shared" si="0"/>
        <v>64028</v>
      </c>
      <c r="F30" s="41">
        <v>4097</v>
      </c>
      <c r="G30" s="42">
        <v>28480</v>
      </c>
      <c r="H30" s="42">
        <v>2736</v>
      </c>
      <c r="I30" s="43">
        <f t="shared" si="1"/>
        <v>35313</v>
      </c>
      <c r="J30" s="44">
        <v>41209</v>
      </c>
    </row>
    <row r="31" spans="1:10" ht="11.25" customHeight="1">
      <c r="A31" s="40" t="s">
        <v>34</v>
      </c>
      <c r="B31" s="41"/>
      <c r="C31" s="42">
        <v>0</v>
      </c>
      <c r="D31" s="42">
        <v>0</v>
      </c>
      <c r="E31" s="43">
        <f t="shared" si="0"/>
        <v>0</v>
      </c>
      <c r="F31" s="41">
        <v>7</v>
      </c>
      <c r="G31" s="42">
        <v>0</v>
      </c>
      <c r="H31" s="42">
        <v>0</v>
      </c>
      <c r="I31" s="43">
        <f t="shared" si="1"/>
        <v>7</v>
      </c>
      <c r="J31" s="44">
        <v>166</v>
      </c>
    </row>
    <row r="32" spans="1:10" ht="11.25" customHeight="1">
      <c r="A32" s="40" t="s">
        <v>35</v>
      </c>
      <c r="B32" s="41">
        <v>0</v>
      </c>
      <c r="C32" s="42">
        <v>125</v>
      </c>
      <c r="D32" s="42">
        <v>2</v>
      </c>
      <c r="E32" s="43">
        <f t="shared" si="0"/>
        <v>127</v>
      </c>
      <c r="F32" s="41">
        <v>0</v>
      </c>
      <c r="G32" s="42">
        <v>125</v>
      </c>
      <c r="H32" s="42">
        <v>74</v>
      </c>
      <c r="I32" s="43">
        <f t="shared" si="1"/>
        <v>199</v>
      </c>
      <c r="J32" s="44">
        <v>65</v>
      </c>
    </row>
    <row r="33" spans="1:10" ht="11.25" customHeight="1">
      <c r="A33" s="40" t="s">
        <v>36</v>
      </c>
      <c r="B33" s="41">
        <v>8803</v>
      </c>
      <c r="C33" s="42">
        <v>0</v>
      </c>
      <c r="D33" s="42">
        <v>263</v>
      </c>
      <c r="E33" s="43">
        <f t="shared" si="0"/>
        <v>9066</v>
      </c>
      <c r="F33" s="41">
        <v>9138</v>
      </c>
      <c r="G33" s="42">
        <v>0</v>
      </c>
      <c r="H33" s="42">
        <v>42</v>
      </c>
      <c r="I33" s="43">
        <f t="shared" si="1"/>
        <v>9180</v>
      </c>
      <c r="J33" s="45">
        <v>307729</v>
      </c>
    </row>
    <row r="34" spans="1:10" ht="11.25" customHeight="1">
      <c r="A34" s="40" t="s">
        <v>37</v>
      </c>
      <c r="B34" s="41">
        <v>54620</v>
      </c>
      <c r="C34" s="42">
        <v>189718</v>
      </c>
      <c r="D34" s="42">
        <v>21458</v>
      </c>
      <c r="E34" s="43">
        <f t="shared" si="0"/>
        <v>265796</v>
      </c>
      <c r="F34" s="41">
        <v>21617</v>
      </c>
      <c r="G34" s="42">
        <v>21939</v>
      </c>
      <c r="H34" s="42">
        <v>53395</v>
      </c>
      <c r="I34" s="43">
        <f t="shared" si="1"/>
        <v>96951</v>
      </c>
      <c r="J34" s="44">
        <v>350254</v>
      </c>
    </row>
    <row r="35" spans="1:10" ht="11.25" customHeight="1">
      <c r="A35" s="40" t="s">
        <v>38</v>
      </c>
      <c r="B35" s="41">
        <v>1330</v>
      </c>
      <c r="C35" s="42">
        <v>424</v>
      </c>
      <c r="D35" s="42">
        <v>172</v>
      </c>
      <c r="E35" s="43">
        <f t="shared" si="0"/>
        <v>1926</v>
      </c>
      <c r="F35" s="41">
        <v>1318</v>
      </c>
      <c r="G35" s="42">
        <v>423</v>
      </c>
      <c r="H35" s="42">
        <v>168</v>
      </c>
      <c r="I35" s="43">
        <f t="shared" si="1"/>
        <v>1909</v>
      </c>
      <c r="J35" s="44">
        <v>0</v>
      </c>
    </row>
    <row r="36" spans="1:10" ht="11.25" customHeight="1">
      <c r="A36" s="40" t="s">
        <v>39</v>
      </c>
      <c r="B36" s="41">
        <v>26295</v>
      </c>
      <c r="C36" s="42">
        <v>19351</v>
      </c>
      <c r="D36" s="42">
        <v>2243</v>
      </c>
      <c r="E36" s="43">
        <f t="shared" si="0"/>
        <v>47889</v>
      </c>
      <c r="F36" s="41">
        <v>11655</v>
      </c>
      <c r="G36" s="42">
        <v>8508</v>
      </c>
      <c r="H36" s="42">
        <v>2878</v>
      </c>
      <c r="I36" s="43">
        <f t="shared" si="1"/>
        <v>23041</v>
      </c>
      <c r="J36" s="44">
        <v>24517</v>
      </c>
    </row>
    <row r="37" spans="1:10" ht="11.25" customHeight="1">
      <c r="A37" s="40" t="s">
        <v>40</v>
      </c>
      <c r="B37" s="41">
        <v>0</v>
      </c>
      <c r="C37" s="42">
        <v>0</v>
      </c>
      <c r="D37" s="42">
        <v>0</v>
      </c>
      <c r="E37" s="43">
        <f t="shared" si="0"/>
        <v>0</v>
      </c>
      <c r="F37" s="41">
        <v>11978</v>
      </c>
      <c r="G37" s="42">
        <v>8526</v>
      </c>
      <c r="H37" s="42">
        <v>16988</v>
      </c>
      <c r="I37" s="43">
        <f t="shared" si="1"/>
        <v>37492</v>
      </c>
      <c r="J37" s="44">
        <v>4899</v>
      </c>
    </row>
    <row r="38" spans="1:10" ht="11.25" customHeight="1">
      <c r="A38" s="40" t="s">
        <v>41</v>
      </c>
      <c r="B38" s="41">
        <v>19</v>
      </c>
      <c r="C38" s="42">
        <v>5</v>
      </c>
      <c r="D38" s="42">
        <v>1</v>
      </c>
      <c r="E38" s="43">
        <f t="shared" si="0"/>
        <v>25</v>
      </c>
      <c r="F38" s="41">
        <v>141</v>
      </c>
      <c r="G38" s="42">
        <v>513</v>
      </c>
      <c r="H38" s="42">
        <v>1861</v>
      </c>
      <c r="I38" s="43">
        <f t="shared" si="1"/>
        <v>2515</v>
      </c>
      <c r="J38" s="44">
        <v>4131</v>
      </c>
    </row>
    <row r="39" spans="1:10" ht="11.25" customHeight="1">
      <c r="A39" s="40" t="s">
        <v>42</v>
      </c>
      <c r="B39" s="41">
        <v>302</v>
      </c>
      <c r="C39" s="42">
        <v>1348</v>
      </c>
      <c r="D39" s="42">
        <v>155</v>
      </c>
      <c r="E39" s="43">
        <f t="shared" si="0"/>
        <v>1805</v>
      </c>
      <c r="F39" s="41">
        <v>2</v>
      </c>
      <c r="G39" s="42">
        <v>671</v>
      </c>
      <c r="H39" s="42">
        <v>1570</v>
      </c>
      <c r="I39" s="43">
        <f t="shared" si="1"/>
        <v>2243</v>
      </c>
      <c r="J39" s="44">
        <v>9809</v>
      </c>
    </row>
    <row r="40" spans="1:10" ht="11.25" customHeight="1">
      <c r="A40" s="40" t="s">
        <v>43</v>
      </c>
      <c r="B40" s="41">
        <v>1622</v>
      </c>
      <c r="C40" s="42">
        <v>4019</v>
      </c>
      <c r="D40" s="42">
        <v>970</v>
      </c>
      <c r="E40" s="43">
        <f t="shared" si="0"/>
        <v>6611</v>
      </c>
      <c r="F40" s="41">
        <v>0</v>
      </c>
      <c r="G40" s="42">
        <v>5482</v>
      </c>
      <c r="H40" s="42">
        <v>1866</v>
      </c>
      <c r="I40" s="43">
        <f t="shared" si="1"/>
        <v>7348</v>
      </c>
      <c r="J40" s="44">
        <v>123070</v>
      </c>
    </row>
    <row r="41" spans="1:10" ht="11.25" customHeight="1">
      <c r="A41" s="40" t="s">
        <v>44</v>
      </c>
      <c r="B41" s="41">
        <v>11343</v>
      </c>
      <c r="C41" s="42">
        <v>29</v>
      </c>
      <c r="D41" s="42">
        <v>5</v>
      </c>
      <c r="E41" s="43">
        <f t="shared" si="0"/>
        <v>11377</v>
      </c>
      <c r="F41" s="41">
        <v>8520</v>
      </c>
      <c r="G41" s="42">
        <v>29</v>
      </c>
      <c r="H41" s="42">
        <v>5</v>
      </c>
      <c r="I41" s="43">
        <f t="shared" si="1"/>
        <v>8554</v>
      </c>
      <c r="J41" s="44">
        <v>67591</v>
      </c>
    </row>
    <row r="42" spans="1:10" ht="11.25" customHeight="1">
      <c r="A42" s="40" t="s">
        <v>45</v>
      </c>
      <c r="B42" s="41">
        <v>4</v>
      </c>
      <c r="C42" s="42">
        <v>324</v>
      </c>
      <c r="D42" s="42">
        <v>22</v>
      </c>
      <c r="E42" s="43">
        <f t="shared" si="0"/>
        <v>350</v>
      </c>
      <c r="F42" s="41">
        <v>8</v>
      </c>
      <c r="G42" s="42">
        <v>324</v>
      </c>
      <c r="H42" s="42">
        <v>36</v>
      </c>
      <c r="I42" s="43">
        <f t="shared" si="1"/>
        <v>368</v>
      </c>
      <c r="J42" s="44">
        <v>0</v>
      </c>
    </row>
    <row r="43" spans="1:10" ht="11.25" customHeight="1">
      <c r="A43" s="40" t="s">
        <v>46</v>
      </c>
      <c r="B43" s="41">
        <v>3189</v>
      </c>
      <c r="C43" s="42">
        <v>1444</v>
      </c>
      <c r="D43" s="42">
        <v>438</v>
      </c>
      <c r="E43" s="43">
        <f t="shared" si="0"/>
        <v>5071</v>
      </c>
      <c r="F43" s="41">
        <v>472</v>
      </c>
      <c r="G43" s="42">
        <v>0</v>
      </c>
      <c r="H43" s="42">
        <v>104</v>
      </c>
      <c r="I43" s="43">
        <f t="shared" si="1"/>
        <v>576</v>
      </c>
      <c r="J43" s="44">
        <v>0</v>
      </c>
    </row>
    <row r="44" spans="1:10" ht="11.25" customHeight="1">
      <c r="A44" s="40" t="s">
        <v>47</v>
      </c>
      <c r="B44" s="41">
        <v>7017</v>
      </c>
      <c r="C44" s="42">
        <v>16503</v>
      </c>
      <c r="D44" s="42">
        <v>4081</v>
      </c>
      <c r="E44" s="43">
        <f t="shared" si="0"/>
        <v>27601</v>
      </c>
      <c r="F44" s="41">
        <v>10694</v>
      </c>
      <c r="G44" s="42">
        <v>15109</v>
      </c>
      <c r="H44" s="42">
        <v>5057</v>
      </c>
      <c r="I44" s="43">
        <f t="shared" si="1"/>
        <v>30860</v>
      </c>
      <c r="J44" s="44">
        <v>14409</v>
      </c>
    </row>
    <row r="45" spans="1:10" ht="11.25" customHeight="1">
      <c r="A45" s="40" t="s">
        <v>48</v>
      </c>
      <c r="B45" s="41">
        <v>23647</v>
      </c>
      <c r="C45" s="42">
        <v>0</v>
      </c>
      <c r="D45" s="42">
        <v>6</v>
      </c>
      <c r="E45" s="43">
        <f t="shared" si="0"/>
        <v>23653</v>
      </c>
      <c r="F45" s="41">
        <v>30782</v>
      </c>
      <c r="G45" s="42">
        <v>218</v>
      </c>
      <c r="H45" s="42">
        <v>23912</v>
      </c>
      <c r="I45" s="43">
        <f t="shared" si="1"/>
        <v>54912</v>
      </c>
      <c r="J45" s="44">
        <v>972640</v>
      </c>
    </row>
    <row r="46" spans="1:10" ht="11.25" customHeight="1">
      <c r="A46" s="40" t="s">
        <v>49</v>
      </c>
      <c r="B46" s="41"/>
      <c r="C46" s="42"/>
      <c r="D46" s="42"/>
      <c r="E46" s="43">
        <f t="shared" si="0"/>
        <v>0</v>
      </c>
      <c r="F46" s="41">
        <v>1291</v>
      </c>
      <c r="G46" s="42">
        <v>378</v>
      </c>
      <c r="H46" s="42">
        <v>4489</v>
      </c>
      <c r="I46" s="43">
        <f t="shared" si="1"/>
        <v>6158</v>
      </c>
      <c r="J46" s="44">
        <v>13574</v>
      </c>
    </row>
    <row r="47" spans="1:10" ht="11.25" customHeight="1">
      <c r="A47" s="40" t="s">
        <v>50</v>
      </c>
      <c r="B47" s="41">
        <v>0</v>
      </c>
      <c r="C47" s="42">
        <v>0</v>
      </c>
      <c r="D47" s="42">
        <v>0</v>
      </c>
      <c r="E47" s="43">
        <f t="shared" si="0"/>
        <v>0</v>
      </c>
      <c r="F47" s="41">
        <v>0</v>
      </c>
      <c r="G47" s="42">
        <v>0</v>
      </c>
      <c r="H47" s="42">
        <v>111</v>
      </c>
      <c r="I47" s="43">
        <f t="shared" si="1"/>
        <v>111</v>
      </c>
      <c r="J47" s="44">
        <v>444</v>
      </c>
    </row>
    <row r="48" spans="1:10" ht="11.25" customHeight="1">
      <c r="A48" s="40" t="s">
        <v>51</v>
      </c>
      <c r="B48" s="41">
        <v>41468</v>
      </c>
      <c r="C48" s="42">
        <v>654</v>
      </c>
      <c r="D48" s="42">
        <v>676</v>
      </c>
      <c r="E48" s="43">
        <f t="shared" si="0"/>
        <v>42798</v>
      </c>
      <c r="F48" s="41">
        <v>20477</v>
      </c>
      <c r="G48" s="42">
        <v>10330</v>
      </c>
      <c r="H48" s="42">
        <v>6281</v>
      </c>
      <c r="I48" s="43">
        <f t="shared" si="1"/>
        <v>37088</v>
      </c>
      <c r="J48" s="44">
        <v>48194</v>
      </c>
    </row>
    <row r="49" spans="1:10" ht="11.25" customHeight="1">
      <c r="A49" s="40" t="s">
        <v>52</v>
      </c>
      <c r="B49" s="41">
        <v>1</v>
      </c>
      <c r="C49" s="42">
        <v>8</v>
      </c>
      <c r="D49" s="42">
        <v>8</v>
      </c>
      <c r="E49" s="43">
        <f t="shared" si="0"/>
        <v>17</v>
      </c>
      <c r="F49" s="41">
        <v>6</v>
      </c>
      <c r="G49" s="42">
        <v>8</v>
      </c>
      <c r="H49" s="42">
        <v>63</v>
      </c>
      <c r="I49" s="43">
        <f t="shared" si="1"/>
        <v>77</v>
      </c>
      <c r="J49" s="44">
        <v>0</v>
      </c>
    </row>
    <row r="50" spans="1:10" ht="11.25" customHeight="1">
      <c r="A50" s="40" t="s">
        <v>53</v>
      </c>
      <c r="B50" s="41">
        <v>40333</v>
      </c>
      <c r="C50" s="42">
        <v>8654</v>
      </c>
      <c r="D50" s="42">
        <v>595</v>
      </c>
      <c r="E50" s="43">
        <f t="shared" si="0"/>
        <v>49582</v>
      </c>
      <c r="F50" s="41">
        <v>34490</v>
      </c>
      <c r="G50" s="42">
        <v>5818</v>
      </c>
      <c r="H50" s="42">
        <v>1802</v>
      </c>
      <c r="I50" s="43">
        <f t="shared" si="1"/>
        <v>42110</v>
      </c>
      <c r="J50" s="44">
        <v>259382</v>
      </c>
    </row>
    <row r="51" spans="1:10" ht="11.25" customHeight="1">
      <c r="A51" s="40" t="s">
        <v>54</v>
      </c>
      <c r="B51" s="41">
        <v>0</v>
      </c>
      <c r="C51" s="42">
        <v>0</v>
      </c>
      <c r="D51" s="42">
        <v>0</v>
      </c>
      <c r="E51" s="43">
        <f t="shared" si="0"/>
        <v>0</v>
      </c>
      <c r="F51" s="41">
        <v>170</v>
      </c>
      <c r="G51" s="42">
        <v>25</v>
      </c>
      <c r="H51" s="42">
        <v>698</v>
      </c>
      <c r="I51" s="43">
        <f t="shared" si="1"/>
        <v>893</v>
      </c>
      <c r="J51" s="44">
        <v>728</v>
      </c>
    </row>
    <row r="52" spans="1:10" ht="11.25" customHeight="1">
      <c r="A52" s="40" t="s">
        <v>55</v>
      </c>
      <c r="B52" s="41">
        <v>0</v>
      </c>
      <c r="C52" s="42">
        <v>0</v>
      </c>
      <c r="D52" s="42">
        <v>0</v>
      </c>
      <c r="E52" s="43">
        <f t="shared" si="0"/>
        <v>0</v>
      </c>
      <c r="F52" s="41">
        <v>0</v>
      </c>
      <c r="G52" s="42">
        <v>0</v>
      </c>
      <c r="H52" s="42">
        <v>0</v>
      </c>
      <c r="I52" s="43">
        <f t="shared" si="1"/>
        <v>0</v>
      </c>
      <c r="J52" s="44">
        <v>0</v>
      </c>
    </row>
    <row r="53" spans="1:10" ht="11.25" customHeight="1">
      <c r="A53" s="40" t="s">
        <v>56</v>
      </c>
      <c r="B53" s="41">
        <v>0</v>
      </c>
      <c r="C53" s="42">
        <v>0</v>
      </c>
      <c r="D53" s="42">
        <v>0</v>
      </c>
      <c r="E53" s="43">
        <f t="shared" si="0"/>
        <v>0</v>
      </c>
      <c r="F53" s="41">
        <v>26</v>
      </c>
      <c r="G53" s="42">
        <v>0</v>
      </c>
      <c r="H53" s="42">
        <v>47</v>
      </c>
      <c r="I53" s="43">
        <f t="shared" si="1"/>
        <v>73</v>
      </c>
      <c r="J53" s="44">
        <v>559</v>
      </c>
    </row>
    <row r="54" spans="1:10" ht="11.25" customHeight="1">
      <c r="A54" s="40" t="s">
        <v>57</v>
      </c>
      <c r="B54" s="41">
        <v>65283</v>
      </c>
      <c r="C54" s="42">
        <v>119750</v>
      </c>
      <c r="D54" s="42">
        <v>42561</v>
      </c>
      <c r="E54" s="43">
        <f t="shared" si="0"/>
        <v>227594</v>
      </c>
      <c r="F54" s="41">
        <v>24607</v>
      </c>
      <c r="G54" s="42">
        <v>25350</v>
      </c>
      <c r="H54" s="42">
        <v>11529</v>
      </c>
      <c r="I54" s="43">
        <f t="shared" si="1"/>
        <v>61486</v>
      </c>
      <c r="J54" s="44">
        <v>109571</v>
      </c>
    </row>
    <row r="55" spans="1:10" ht="11.25" customHeight="1">
      <c r="A55" s="40" t="s">
        <v>58</v>
      </c>
      <c r="B55" s="41">
        <v>3692</v>
      </c>
      <c r="C55" s="42">
        <v>5390</v>
      </c>
      <c r="D55" s="42">
        <v>225</v>
      </c>
      <c r="E55" s="43">
        <f t="shared" si="0"/>
        <v>9307</v>
      </c>
      <c r="F55" s="41">
        <v>2266</v>
      </c>
      <c r="G55" s="42">
        <v>601</v>
      </c>
      <c r="H55" s="42">
        <v>796</v>
      </c>
      <c r="I55" s="43">
        <f t="shared" si="1"/>
        <v>3663</v>
      </c>
      <c r="J55" s="44">
        <v>18169</v>
      </c>
    </row>
    <row r="56" spans="1:10" ht="11.25" customHeight="1">
      <c r="A56" s="40" t="s">
        <v>59</v>
      </c>
      <c r="B56" s="41">
        <v>13793</v>
      </c>
      <c r="C56" s="42">
        <v>55207</v>
      </c>
      <c r="D56" s="42">
        <v>26192</v>
      </c>
      <c r="E56" s="43">
        <f t="shared" si="0"/>
        <v>95192</v>
      </c>
      <c r="F56" s="41">
        <v>7683</v>
      </c>
      <c r="G56" s="42">
        <v>17418</v>
      </c>
      <c r="H56" s="42">
        <v>2185</v>
      </c>
      <c r="I56" s="43">
        <f t="shared" si="1"/>
        <v>27286</v>
      </c>
      <c r="J56" s="44">
        <v>7042</v>
      </c>
    </row>
    <row r="57" spans="1:10" ht="11.25" customHeight="1">
      <c r="A57" s="40" t="s">
        <v>60</v>
      </c>
      <c r="B57" s="41">
        <v>351773</v>
      </c>
      <c r="C57" s="42">
        <v>449</v>
      </c>
      <c r="D57" s="42">
        <v>9862</v>
      </c>
      <c r="E57" s="43">
        <f t="shared" si="0"/>
        <v>362084</v>
      </c>
      <c r="F57" s="41">
        <v>306660</v>
      </c>
      <c r="G57" s="42">
        <v>11889</v>
      </c>
      <c r="H57" s="42">
        <v>11605</v>
      </c>
      <c r="I57" s="43">
        <f t="shared" si="1"/>
        <v>330154</v>
      </c>
      <c r="J57" s="44">
        <v>2819133</v>
      </c>
    </row>
    <row r="58" spans="1:10" ht="11.25" customHeight="1">
      <c r="A58" s="40" t="s">
        <v>61</v>
      </c>
      <c r="B58" s="41">
        <v>57425</v>
      </c>
      <c r="C58" s="42">
        <v>188068</v>
      </c>
      <c r="D58" s="42">
        <v>29195</v>
      </c>
      <c r="E58" s="43">
        <f t="shared" si="0"/>
        <v>274688</v>
      </c>
      <c r="F58" s="41">
        <v>50925</v>
      </c>
      <c r="G58" s="42">
        <v>117909</v>
      </c>
      <c r="H58" s="42">
        <v>29910</v>
      </c>
      <c r="I58" s="43">
        <f t="shared" si="1"/>
        <v>198744</v>
      </c>
      <c r="J58" s="44">
        <v>1042999</v>
      </c>
    </row>
    <row r="59" spans="1:10" ht="11.25" customHeight="1">
      <c r="A59" s="40" t="s">
        <v>62</v>
      </c>
      <c r="B59" s="41">
        <v>0</v>
      </c>
      <c r="C59" s="42">
        <v>0</v>
      </c>
      <c r="D59" s="42">
        <v>23</v>
      </c>
      <c r="E59" s="43">
        <f t="shared" si="0"/>
        <v>23</v>
      </c>
      <c r="F59" s="41">
        <v>236</v>
      </c>
      <c r="G59" s="42">
        <v>675</v>
      </c>
      <c r="H59" s="42">
        <v>148</v>
      </c>
      <c r="I59" s="43">
        <f t="shared" si="1"/>
        <v>1059</v>
      </c>
      <c r="J59" s="44">
        <v>2966</v>
      </c>
    </row>
    <row r="60" spans="1:12" s="46" customFormat="1" ht="11.25" customHeight="1">
      <c r="A60" s="40" t="s">
        <v>63</v>
      </c>
      <c r="B60" s="41">
        <v>503</v>
      </c>
      <c r="C60" s="42">
        <v>34</v>
      </c>
      <c r="D60" s="42">
        <v>99</v>
      </c>
      <c r="E60" s="43">
        <f t="shared" si="0"/>
        <v>636</v>
      </c>
      <c r="F60" s="41">
        <v>536</v>
      </c>
      <c r="G60" s="42">
        <v>12</v>
      </c>
      <c r="H60" s="42">
        <v>99</v>
      </c>
      <c r="I60" s="43">
        <f t="shared" si="1"/>
        <v>647</v>
      </c>
      <c r="J60" s="44">
        <v>2729</v>
      </c>
      <c r="L60" s="47"/>
    </row>
    <row r="61" spans="1:10" ht="11.25" customHeight="1">
      <c r="A61" s="40" t="s">
        <v>64</v>
      </c>
      <c r="B61" s="41">
        <v>34532</v>
      </c>
      <c r="C61" s="42">
        <v>24</v>
      </c>
      <c r="D61" s="42">
        <v>75</v>
      </c>
      <c r="E61" s="43">
        <f t="shared" si="0"/>
        <v>34631</v>
      </c>
      <c r="F61" s="41">
        <v>27290</v>
      </c>
      <c r="G61" s="42">
        <v>0</v>
      </c>
      <c r="H61" s="42">
        <v>1582</v>
      </c>
      <c r="I61" s="43">
        <f t="shared" si="1"/>
        <v>28872</v>
      </c>
      <c r="J61" s="44">
        <v>101985</v>
      </c>
    </row>
    <row r="62" spans="1:10" ht="11.25" customHeight="1">
      <c r="A62" s="40" t="s">
        <v>65</v>
      </c>
      <c r="B62" s="41">
        <v>640</v>
      </c>
      <c r="C62" s="42">
        <v>90</v>
      </c>
      <c r="D62" s="42">
        <v>59</v>
      </c>
      <c r="E62" s="43">
        <f t="shared" si="0"/>
        <v>789</v>
      </c>
      <c r="F62" s="41">
        <v>268</v>
      </c>
      <c r="G62" s="42">
        <v>72</v>
      </c>
      <c r="H62" s="42">
        <v>60</v>
      </c>
      <c r="I62" s="43">
        <f t="shared" si="1"/>
        <v>400</v>
      </c>
      <c r="J62" s="44">
        <v>60</v>
      </c>
    </row>
    <row r="63" spans="1:10" ht="11.25" customHeight="1">
      <c r="A63" s="40" t="s">
        <v>66</v>
      </c>
      <c r="B63" s="41">
        <v>5540</v>
      </c>
      <c r="C63" s="42">
        <v>0</v>
      </c>
      <c r="D63" s="42">
        <v>50</v>
      </c>
      <c r="E63" s="43">
        <f t="shared" si="0"/>
        <v>5590</v>
      </c>
      <c r="F63" s="41">
        <v>5621</v>
      </c>
      <c r="G63" s="42">
        <v>117</v>
      </c>
      <c r="H63" s="42">
        <v>1120</v>
      </c>
      <c r="I63" s="43">
        <f t="shared" si="1"/>
        <v>6858</v>
      </c>
      <c r="J63" s="44">
        <v>121487</v>
      </c>
    </row>
    <row r="64" spans="1:10" ht="11.25" customHeight="1">
      <c r="A64" s="40" t="s">
        <v>67</v>
      </c>
      <c r="B64" s="41">
        <v>1399</v>
      </c>
      <c r="C64" s="42">
        <v>1417</v>
      </c>
      <c r="D64" s="42">
        <v>36</v>
      </c>
      <c r="E64" s="43">
        <f t="shared" si="0"/>
        <v>2852</v>
      </c>
      <c r="F64" s="41">
        <v>1407</v>
      </c>
      <c r="G64" s="42">
        <v>1994</v>
      </c>
      <c r="H64" s="42">
        <v>769</v>
      </c>
      <c r="I64" s="43">
        <f t="shared" si="1"/>
        <v>4170</v>
      </c>
      <c r="J64" s="44">
        <v>3692</v>
      </c>
    </row>
    <row r="65" spans="1:10" ht="11.25" customHeight="1">
      <c r="A65" s="40" t="s">
        <v>68</v>
      </c>
      <c r="B65" s="41">
        <v>9400</v>
      </c>
      <c r="C65" s="42">
        <v>789</v>
      </c>
      <c r="D65" s="42">
        <v>1281</v>
      </c>
      <c r="E65" s="43">
        <f t="shared" si="0"/>
        <v>11470</v>
      </c>
      <c r="F65" s="41">
        <v>6792</v>
      </c>
      <c r="G65" s="42">
        <v>599</v>
      </c>
      <c r="H65" s="42">
        <v>1278</v>
      </c>
      <c r="I65" s="43">
        <f t="shared" si="1"/>
        <v>8669</v>
      </c>
      <c r="J65" s="44">
        <v>40395</v>
      </c>
    </row>
    <row r="66" spans="1:10" ht="11.25" customHeight="1">
      <c r="A66" s="40" t="s">
        <v>69</v>
      </c>
      <c r="B66" s="41">
        <v>1050</v>
      </c>
      <c r="C66" s="42">
        <v>152</v>
      </c>
      <c r="D66" s="42">
        <v>134</v>
      </c>
      <c r="E66" s="43">
        <f t="shared" si="0"/>
        <v>1336</v>
      </c>
      <c r="F66" s="41">
        <v>1504</v>
      </c>
      <c r="G66" s="42">
        <v>444</v>
      </c>
      <c r="H66" s="42">
        <v>2289</v>
      </c>
      <c r="I66" s="43">
        <f t="shared" si="1"/>
        <v>4237</v>
      </c>
      <c r="J66" s="44">
        <v>26269</v>
      </c>
    </row>
    <row r="67" spans="1:10" ht="11.25" customHeight="1">
      <c r="A67" s="40" t="s">
        <v>70</v>
      </c>
      <c r="B67" s="41">
        <v>0</v>
      </c>
      <c r="C67" s="42">
        <v>0</v>
      </c>
      <c r="D67" s="42">
        <v>26</v>
      </c>
      <c r="E67" s="43">
        <f t="shared" si="0"/>
        <v>26</v>
      </c>
      <c r="F67" s="41">
        <v>3</v>
      </c>
      <c r="G67" s="42">
        <v>139</v>
      </c>
      <c r="H67" s="42">
        <v>7271</v>
      </c>
      <c r="I67" s="43">
        <f t="shared" si="1"/>
        <v>7413</v>
      </c>
      <c r="J67" s="44">
        <v>1668</v>
      </c>
    </row>
    <row r="68" spans="1:10" ht="11.25" customHeight="1">
      <c r="A68" s="40" t="s">
        <v>71</v>
      </c>
      <c r="B68" s="41">
        <v>30696</v>
      </c>
      <c r="C68" s="42">
        <v>5709</v>
      </c>
      <c r="D68" s="42">
        <v>8671</v>
      </c>
      <c r="E68" s="43">
        <f t="shared" si="0"/>
        <v>45076</v>
      </c>
      <c r="F68" s="41">
        <v>107477</v>
      </c>
      <c r="G68" s="42">
        <v>4657</v>
      </c>
      <c r="H68" s="42">
        <v>6198</v>
      </c>
      <c r="I68" s="43">
        <f t="shared" si="1"/>
        <v>118332</v>
      </c>
      <c r="J68" s="44">
        <v>307373</v>
      </c>
    </row>
    <row r="69" spans="1:10" ht="11.25" customHeight="1">
      <c r="A69" s="40" t="s">
        <v>72</v>
      </c>
      <c r="B69" s="41">
        <v>301</v>
      </c>
      <c r="C69" s="42">
        <v>38</v>
      </c>
      <c r="D69" s="42">
        <v>24</v>
      </c>
      <c r="E69" s="43">
        <f t="shared" si="0"/>
        <v>363</v>
      </c>
      <c r="F69" s="41">
        <v>545</v>
      </c>
      <c r="G69" s="42">
        <v>38</v>
      </c>
      <c r="H69" s="42">
        <v>1731</v>
      </c>
      <c r="I69" s="43">
        <f t="shared" si="1"/>
        <v>2314</v>
      </c>
      <c r="J69" s="44">
        <v>4070</v>
      </c>
    </row>
    <row r="70" spans="1:10" ht="11.25" customHeight="1">
      <c r="A70" s="40" t="s">
        <v>73</v>
      </c>
      <c r="B70" s="41">
        <v>17132</v>
      </c>
      <c r="C70" s="42">
        <v>5717</v>
      </c>
      <c r="D70" s="42">
        <v>3155</v>
      </c>
      <c r="E70" s="43">
        <f t="shared" si="0"/>
        <v>26004</v>
      </c>
      <c r="F70" s="41">
        <v>7591</v>
      </c>
      <c r="G70" s="42">
        <v>3209</v>
      </c>
      <c r="H70" s="42">
        <v>1433</v>
      </c>
      <c r="I70" s="43">
        <f t="shared" si="1"/>
        <v>12233</v>
      </c>
      <c r="J70" s="44">
        <v>2447</v>
      </c>
    </row>
    <row r="71" spans="1:10" ht="11.25" customHeight="1">
      <c r="A71" s="40" t="s">
        <v>74</v>
      </c>
      <c r="B71" s="41">
        <v>15530</v>
      </c>
      <c r="C71" s="42">
        <v>744</v>
      </c>
      <c r="D71" s="42">
        <v>1144</v>
      </c>
      <c r="E71" s="43">
        <f t="shared" si="0"/>
        <v>17418</v>
      </c>
      <c r="F71" s="41">
        <v>13831</v>
      </c>
      <c r="G71" s="42">
        <v>728</v>
      </c>
      <c r="H71" s="42">
        <v>1746</v>
      </c>
      <c r="I71" s="43">
        <f t="shared" si="1"/>
        <v>16305</v>
      </c>
      <c r="J71" s="44">
        <v>1143</v>
      </c>
    </row>
    <row r="72" spans="1:10" ht="11.25" customHeight="1">
      <c r="A72" s="40" t="s">
        <v>75</v>
      </c>
      <c r="B72" s="41">
        <v>0</v>
      </c>
      <c r="C72" s="42">
        <v>40</v>
      </c>
      <c r="D72" s="42">
        <v>0</v>
      </c>
      <c r="E72" s="43">
        <f t="shared" si="0"/>
        <v>40</v>
      </c>
      <c r="F72" s="41">
        <v>10</v>
      </c>
      <c r="G72" s="42">
        <v>182</v>
      </c>
      <c r="H72" s="42">
        <v>0</v>
      </c>
      <c r="I72" s="43">
        <f t="shared" si="1"/>
        <v>192</v>
      </c>
      <c r="J72" s="44">
        <v>73</v>
      </c>
    </row>
    <row r="73" spans="1:10" ht="11.25" customHeight="1">
      <c r="A73" s="40" t="s">
        <v>76</v>
      </c>
      <c r="B73" s="41">
        <v>53701</v>
      </c>
      <c r="C73" s="42">
        <v>2423</v>
      </c>
      <c r="D73" s="42">
        <v>2830</v>
      </c>
      <c r="E73" s="43">
        <f t="shared" si="0"/>
        <v>58954</v>
      </c>
      <c r="F73" s="41">
        <v>50443</v>
      </c>
      <c r="G73" s="42">
        <v>2702</v>
      </c>
      <c r="H73" s="42">
        <v>5455</v>
      </c>
      <c r="I73" s="43">
        <f t="shared" si="1"/>
        <v>58600</v>
      </c>
      <c r="J73" s="44">
        <v>139982</v>
      </c>
    </row>
    <row r="74" spans="1:10" ht="11.25" customHeight="1">
      <c r="A74" s="40" t="s">
        <v>77</v>
      </c>
      <c r="B74" s="41">
        <v>0</v>
      </c>
      <c r="C74" s="42">
        <v>0</v>
      </c>
      <c r="D74" s="42">
        <v>0</v>
      </c>
      <c r="E74" s="43">
        <f t="shared" si="0"/>
        <v>0</v>
      </c>
      <c r="F74" s="41">
        <v>0</v>
      </c>
      <c r="G74" s="42">
        <v>0</v>
      </c>
      <c r="H74" s="42">
        <v>0</v>
      </c>
      <c r="I74" s="43">
        <f t="shared" si="1"/>
        <v>0</v>
      </c>
      <c r="J74" s="44">
        <v>0</v>
      </c>
    </row>
    <row r="75" spans="1:10" ht="11.25" customHeight="1">
      <c r="A75" s="40" t="s">
        <v>78</v>
      </c>
      <c r="B75" s="41">
        <v>39108</v>
      </c>
      <c r="C75" s="42">
        <v>2</v>
      </c>
      <c r="D75" s="42">
        <v>4867</v>
      </c>
      <c r="E75" s="43">
        <f t="shared" si="0"/>
        <v>43977</v>
      </c>
      <c r="F75" s="41">
        <v>72542</v>
      </c>
      <c r="G75" s="42">
        <v>2</v>
      </c>
      <c r="H75" s="42">
        <v>50</v>
      </c>
      <c r="I75" s="43">
        <f t="shared" si="1"/>
        <v>72594</v>
      </c>
      <c r="J75" s="44">
        <v>7383092</v>
      </c>
    </row>
    <row r="76" spans="1:10" ht="11.25" customHeight="1">
      <c r="A76" s="40" t="s">
        <v>79</v>
      </c>
      <c r="B76" s="41">
        <v>73</v>
      </c>
      <c r="C76" s="42">
        <v>135</v>
      </c>
      <c r="D76" s="42">
        <v>0</v>
      </c>
      <c r="E76" s="43">
        <f t="shared" si="0"/>
        <v>208</v>
      </c>
      <c r="F76" s="41">
        <v>95</v>
      </c>
      <c r="G76" s="42">
        <v>135</v>
      </c>
      <c r="H76" s="42">
        <v>0</v>
      </c>
      <c r="I76" s="43">
        <f t="shared" si="1"/>
        <v>230</v>
      </c>
      <c r="J76" s="44">
        <v>442</v>
      </c>
    </row>
    <row r="77" spans="1:10" ht="11.25" customHeight="1">
      <c r="A77" s="40" t="s">
        <v>80</v>
      </c>
      <c r="B77" s="41">
        <v>0</v>
      </c>
      <c r="C77" s="42">
        <v>0</v>
      </c>
      <c r="D77" s="42">
        <v>16</v>
      </c>
      <c r="E77" s="43">
        <f t="shared" si="0"/>
        <v>16</v>
      </c>
      <c r="F77" s="41">
        <v>192</v>
      </c>
      <c r="G77" s="42">
        <v>19</v>
      </c>
      <c r="H77" s="42">
        <v>82</v>
      </c>
      <c r="I77" s="43">
        <f t="shared" si="1"/>
        <v>293</v>
      </c>
      <c r="J77" s="44">
        <v>1235</v>
      </c>
    </row>
    <row r="78" spans="1:10" ht="11.25" customHeight="1">
      <c r="A78" s="40" t="s">
        <v>81</v>
      </c>
      <c r="B78" s="41">
        <v>364</v>
      </c>
      <c r="C78" s="42">
        <v>0</v>
      </c>
      <c r="D78" s="42">
        <v>40</v>
      </c>
      <c r="E78" s="43">
        <f t="shared" si="0"/>
        <v>404</v>
      </c>
      <c r="F78" s="41">
        <v>424</v>
      </c>
      <c r="G78" s="42">
        <v>0</v>
      </c>
      <c r="H78" s="42">
        <v>51</v>
      </c>
      <c r="I78" s="43">
        <f t="shared" si="1"/>
        <v>475</v>
      </c>
      <c r="J78" s="44">
        <v>0</v>
      </c>
    </row>
    <row r="79" spans="1:10" ht="11.25" customHeight="1">
      <c r="A79" s="40" t="s">
        <v>82</v>
      </c>
      <c r="B79" s="41">
        <v>0</v>
      </c>
      <c r="C79" s="42">
        <v>89</v>
      </c>
      <c r="D79" s="42">
        <v>36</v>
      </c>
      <c r="E79" s="43">
        <f t="shared" si="0"/>
        <v>125</v>
      </c>
      <c r="F79" s="41">
        <v>0</v>
      </c>
      <c r="G79" s="42">
        <v>188</v>
      </c>
      <c r="H79" s="42">
        <v>52</v>
      </c>
      <c r="I79" s="43">
        <f t="shared" si="1"/>
        <v>240</v>
      </c>
      <c r="J79" s="44">
        <v>0</v>
      </c>
    </row>
    <row r="80" spans="1:10" ht="11.25" customHeight="1">
      <c r="A80" s="40" t="s">
        <v>83</v>
      </c>
      <c r="B80" s="41">
        <v>0</v>
      </c>
      <c r="C80" s="42">
        <v>0</v>
      </c>
      <c r="D80" s="42">
        <v>0</v>
      </c>
      <c r="E80" s="43">
        <f t="shared" si="0"/>
        <v>0</v>
      </c>
      <c r="F80" s="41">
        <v>0</v>
      </c>
      <c r="G80" s="42">
        <v>0</v>
      </c>
      <c r="H80" s="42">
        <v>0</v>
      </c>
      <c r="I80" s="43">
        <f t="shared" si="1"/>
        <v>0</v>
      </c>
      <c r="J80" s="44">
        <v>0</v>
      </c>
    </row>
    <row r="81" spans="1:10" ht="11.25" customHeight="1">
      <c r="A81" s="40" t="s">
        <v>84</v>
      </c>
      <c r="B81" s="41">
        <v>147</v>
      </c>
      <c r="C81" s="42">
        <v>0</v>
      </c>
      <c r="D81" s="42">
        <v>41</v>
      </c>
      <c r="E81" s="43">
        <f t="shared" si="0"/>
        <v>188</v>
      </c>
      <c r="F81" s="41">
        <v>287</v>
      </c>
      <c r="G81" s="42">
        <v>446</v>
      </c>
      <c r="H81" s="42">
        <v>1391</v>
      </c>
      <c r="I81" s="43">
        <f t="shared" si="1"/>
        <v>2124</v>
      </c>
      <c r="J81" s="44">
        <v>599</v>
      </c>
    </row>
    <row r="82" spans="1:10" ht="11.25" customHeight="1">
      <c r="A82" s="40" t="s">
        <v>85</v>
      </c>
      <c r="B82" s="41">
        <v>3293</v>
      </c>
      <c r="C82" s="42">
        <v>39</v>
      </c>
      <c r="D82" s="42">
        <v>67</v>
      </c>
      <c r="E82" s="43">
        <f t="shared" si="0"/>
        <v>3399</v>
      </c>
      <c r="F82" s="41">
        <v>5264</v>
      </c>
      <c r="G82" s="42">
        <v>36</v>
      </c>
      <c r="H82" s="42">
        <v>133</v>
      </c>
      <c r="I82" s="43">
        <f t="shared" si="1"/>
        <v>5433</v>
      </c>
      <c r="J82" s="44">
        <v>29881</v>
      </c>
    </row>
    <row r="83" spans="1:10" ht="11.25" customHeight="1">
      <c r="A83" s="40" t="s">
        <v>86</v>
      </c>
      <c r="B83" s="41">
        <v>0</v>
      </c>
      <c r="C83" s="42">
        <v>0</v>
      </c>
      <c r="D83" s="42">
        <v>0</v>
      </c>
      <c r="E83" s="43">
        <f t="shared" si="0"/>
        <v>0</v>
      </c>
      <c r="F83" s="41">
        <v>318</v>
      </c>
      <c r="G83" s="42">
        <v>299</v>
      </c>
      <c r="H83" s="42">
        <v>10256</v>
      </c>
      <c r="I83" s="43">
        <f t="shared" si="1"/>
        <v>10873</v>
      </c>
      <c r="J83" s="44">
        <v>1315</v>
      </c>
    </row>
    <row r="84" spans="1:10" ht="11.25" customHeight="1">
      <c r="A84" s="40" t="s">
        <v>87</v>
      </c>
      <c r="B84" s="41">
        <v>0</v>
      </c>
      <c r="C84" s="42">
        <v>0</v>
      </c>
      <c r="D84" s="42">
        <v>0</v>
      </c>
      <c r="E84" s="43">
        <f t="shared" si="0"/>
        <v>0</v>
      </c>
      <c r="F84" s="41">
        <v>33</v>
      </c>
      <c r="G84" s="42">
        <v>0</v>
      </c>
      <c r="H84" s="42">
        <v>497</v>
      </c>
      <c r="I84" s="43">
        <f t="shared" si="1"/>
        <v>530</v>
      </c>
      <c r="J84" s="44">
        <v>560</v>
      </c>
    </row>
    <row r="85" spans="1:10" ht="11.25" customHeight="1">
      <c r="A85" s="40" t="s">
        <v>88</v>
      </c>
      <c r="B85" s="41">
        <v>0</v>
      </c>
      <c r="C85" s="42">
        <v>0</v>
      </c>
      <c r="D85" s="42">
        <v>0</v>
      </c>
      <c r="E85" s="43">
        <f t="shared" si="0"/>
        <v>0</v>
      </c>
      <c r="F85" s="41">
        <v>2</v>
      </c>
      <c r="G85" s="42">
        <v>0</v>
      </c>
      <c r="H85" s="42">
        <v>15</v>
      </c>
      <c r="I85" s="43">
        <f t="shared" si="1"/>
        <v>17</v>
      </c>
      <c r="J85" s="44">
        <v>22</v>
      </c>
    </row>
    <row r="86" spans="1:10" ht="11.25" customHeight="1">
      <c r="A86" s="40" t="s">
        <v>89</v>
      </c>
      <c r="B86" s="41">
        <v>0</v>
      </c>
      <c r="C86" s="42">
        <v>0</v>
      </c>
      <c r="D86" s="42"/>
      <c r="E86" s="43">
        <f t="shared" si="0"/>
        <v>0</v>
      </c>
      <c r="F86" s="41">
        <v>4305</v>
      </c>
      <c r="G86" s="42">
        <v>2453</v>
      </c>
      <c r="H86" s="42">
        <v>44244</v>
      </c>
      <c r="I86" s="43">
        <f t="shared" si="1"/>
        <v>51002</v>
      </c>
      <c r="J86" s="44">
        <v>91509</v>
      </c>
    </row>
    <row r="87" spans="1:10" ht="11.25" customHeight="1">
      <c r="A87" s="40" t="s">
        <v>90</v>
      </c>
      <c r="B87" s="41">
        <v>416</v>
      </c>
      <c r="C87" s="42">
        <v>52</v>
      </c>
      <c r="D87" s="42">
        <v>68</v>
      </c>
      <c r="E87" s="43">
        <f t="shared" si="0"/>
        <v>536</v>
      </c>
      <c r="F87" s="41">
        <v>644</v>
      </c>
      <c r="G87" s="42">
        <v>312</v>
      </c>
      <c r="H87" s="42">
        <v>506</v>
      </c>
      <c r="I87" s="43">
        <f t="shared" si="1"/>
        <v>1462</v>
      </c>
      <c r="J87" s="44">
        <v>7793</v>
      </c>
    </row>
    <row r="88" spans="1:10" ht="11.25" customHeight="1">
      <c r="A88" s="40" t="s">
        <v>91</v>
      </c>
      <c r="B88" s="41">
        <v>4347</v>
      </c>
      <c r="C88" s="42">
        <v>9</v>
      </c>
      <c r="D88" s="42">
        <v>60</v>
      </c>
      <c r="E88" s="43">
        <f t="shared" si="0"/>
        <v>4416</v>
      </c>
      <c r="F88" s="41">
        <v>5193</v>
      </c>
      <c r="G88" s="42">
        <v>50</v>
      </c>
      <c r="H88" s="42">
        <v>230</v>
      </c>
      <c r="I88" s="43">
        <f t="shared" si="1"/>
        <v>5473</v>
      </c>
      <c r="J88" s="44">
        <v>7026</v>
      </c>
    </row>
    <row r="89" spans="1:10" ht="11.25" customHeight="1">
      <c r="A89" s="40" t="s">
        <v>92</v>
      </c>
      <c r="B89" s="41">
        <v>1671</v>
      </c>
      <c r="C89" s="42">
        <v>0</v>
      </c>
      <c r="D89" s="42">
        <v>15</v>
      </c>
      <c r="E89" s="43">
        <f t="shared" si="0"/>
        <v>1686</v>
      </c>
      <c r="F89" s="41">
        <v>151</v>
      </c>
      <c r="G89" s="42">
        <v>3</v>
      </c>
      <c r="H89" s="42">
        <v>15</v>
      </c>
      <c r="I89" s="43">
        <f t="shared" si="1"/>
        <v>169</v>
      </c>
      <c r="J89" s="44">
        <v>185</v>
      </c>
    </row>
    <row r="90" spans="1:10" ht="11.25" customHeight="1">
      <c r="A90" s="40" t="s">
        <v>93</v>
      </c>
      <c r="B90" s="41">
        <v>34759</v>
      </c>
      <c r="C90" s="42">
        <v>23810</v>
      </c>
      <c r="D90" s="42">
        <v>4465</v>
      </c>
      <c r="E90" s="43">
        <f t="shared" si="0"/>
        <v>63034</v>
      </c>
      <c r="F90" s="41">
        <v>24066</v>
      </c>
      <c r="G90" s="42">
        <v>16869</v>
      </c>
      <c r="H90" s="42">
        <v>3994</v>
      </c>
      <c r="I90" s="43">
        <f t="shared" si="1"/>
        <v>44929</v>
      </c>
      <c r="J90" s="44">
        <v>99006</v>
      </c>
    </row>
    <row r="91" spans="1:10" ht="11.25" customHeight="1">
      <c r="A91" s="40" t="s">
        <v>94</v>
      </c>
      <c r="B91" s="41">
        <v>11656</v>
      </c>
      <c r="C91" s="42">
        <v>0</v>
      </c>
      <c r="D91" s="42">
        <v>159</v>
      </c>
      <c r="E91" s="43">
        <f t="shared" si="0"/>
        <v>11815</v>
      </c>
      <c r="F91" s="41">
        <v>23243</v>
      </c>
      <c r="G91" s="42">
        <v>61</v>
      </c>
      <c r="H91" s="42">
        <v>5379</v>
      </c>
      <c r="I91" s="43">
        <f t="shared" si="1"/>
        <v>28683</v>
      </c>
      <c r="J91" s="44">
        <v>542819</v>
      </c>
    </row>
    <row r="92" spans="1:10" ht="11.25" customHeight="1">
      <c r="A92" s="40" t="s">
        <v>95</v>
      </c>
      <c r="B92" s="41">
        <v>24660</v>
      </c>
      <c r="C92" s="42">
        <v>0</v>
      </c>
      <c r="D92" s="42">
        <v>36</v>
      </c>
      <c r="E92" s="43">
        <f t="shared" si="0"/>
        <v>24696</v>
      </c>
      <c r="F92" s="41">
        <v>53776</v>
      </c>
      <c r="G92" s="42">
        <v>83</v>
      </c>
      <c r="H92" s="42">
        <v>1503</v>
      </c>
      <c r="I92" s="43">
        <f t="shared" si="1"/>
        <v>55362</v>
      </c>
      <c r="J92" s="44">
        <v>612062</v>
      </c>
    </row>
    <row r="93" spans="1:10" ht="11.25" customHeight="1">
      <c r="A93" s="40" t="s">
        <v>96</v>
      </c>
      <c r="B93" s="41">
        <v>22361</v>
      </c>
      <c r="C93" s="42">
        <v>80</v>
      </c>
      <c r="D93" s="42">
        <v>3693</v>
      </c>
      <c r="E93" s="43">
        <f t="shared" si="0"/>
        <v>26134</v>
      </c>
      <c r="F93" s="41">
        <v>48710</v>
      </c>
      <c r="G93" s="42">
        <v>5972</v>
      </c>
      <c r="H93" s="42">
        <v>29137</v>
      </c>
      <c r="I93" s="43">
        <f t="shared" si="1"/>
        <v>83819</v>
      </c>
      <c r="J93" s="44">
        <v>548222</v>
      </c>
    </row>
    <row r="94" spans="1:10" ht="11.25" customHeight="1">
      <c r="A94" s="40" t="s">
        <v>97</v>
      </c>
      <c r="B94" s="41">
        <v>1</v>
      </c>
      <c r="C94" s="42">
        <v>111</v>
      </c>
      <c r="D94" s="42">
        <v>37</v>
      </c>
      <c r="E94" s="43">
        <f t="shared" si="0"/>
        <v>149</v>
      </c>
      <c r="F94" s="41">
        <v>1</v>
      </c>
      <c r="G94" s="42">
        <v>114</v>
      </c>
      <c r="H94" s="42">
        <v>205</v>
      </c>
      <c r="I94" s="43">
        <f t="shared" si="1"/>
        <v>320</v>
      </c>
      <c r="J94" s="44">
        <v>0</v>
      </c>
    </row>
    <row r="95" spans="1:10" ht="11.25" customHeight="1">
      <c r="A95" s="40" t="s">
        <v>98</v>
      </c>
      <c r="B95" s="41">
        <v>47526</v>
      </c>
      <c r="C95" s="42">
        <v>0</v>
      </c>
      <c r="D95" s="42">
        <v>66</v>
      </c>
      <c r="E95" s="43">
        <f t="shared" si="0"/>
        <v>47592</v>
      </c>
      <c r="F95" s="41">
        <v>35289</v>
      </c>
      <c r="G95" s="42">
        <v>462</v>
      </c>
      <c r="H95" s="42">
        <v>21113</v>
      </c>
      <c r="I95" s="43">
        <f t="shared" si="1"/>
        <v>56864</v>
      </c>
      <c r="J95" s="44">
        <v>750895</v>
      </c>
    </row>
    <row r="96" spans="1:10" ht="11.25" customHeight="1">
      <c r="A96" s="40" t="s">
        <v>99</v>
      </c>
      <c r="B96" s="41">
        <v>510</v>
      </c>
      <c r="C96" s="42">
        <v>0</v>
      </c>
      <c r="D96" s="42">
        <v>0</v>
      </c>
      <c r="E96" s="43">
        <f t="shared" si="0"/>
        <v>510</v>
      </c>
      <c r="F96" s="41">
        <v>514</v>
      </c>
      <c r="G96" s="42">
        <v>0</v>
      </c>
      <c r="H96" s="42">
        <v>0</v>
      </c>
      <c r="I96" s="43">
        <f t="shared" si="1"/>
        <v>514</v>
      </c>
      <c r="J96" s="44">
        <v>183</v>
      </c>
    </row>
    <row r="97" spans="1:10" ht="11.25" customHeight="1">
      <c r="A97" s="40" t="s">
        <v>100</v>
      </c>
      <c r="B97" s="41">
        <v>4379</v>
      </c>
      <c r="C97" s="42">
        <v>170</v>
      </c>
      <c r="D97" s="42">
        <v>94</v>
      </c>
      <c r="E97" s="43">
        <f t="shared" si="0"/>
        <v>4643</v>
      </c>
      <c r="F97" s="41">
        <v>3362</v>
      </c>
      <c r="G97" s="42">
        <v>162</v>
      </c>
      <c r="H97" s="42">
        <v>93</v>
      </c>
      <c r="I97" s="43">
        <f t="shared" si="1"/>
        <v>3617</v>
      </c>
      <c r="J97" s="44">
        <v>0</v>
      </c>
    </row>
    <row r="98" spans="1:10" ht="11.25" customHeight="1">
      <c r="A98" s="40" t="s">
        <v>101</v>
      </c>
      <c r="B98" s="41">
        <v>619</v>
      </c>
      <c r="C98" s="42">
        <v>14</v>
      </c>
      <c r="D98" s="42">
        <v>247</v>
      </c>
      <c r="E98" s="43">
        <f t="shared" si="0"/>
        <v>880</v>
      </c>
      <c r="F98" s="41">
        <v>608</v>
      </c>
      <c r="G98" s="42">
        <v>18</v>
      </c>
      <c r="H98" s="42">
        <v>394</v>
      </c>
      <c r="I98" s="43">
        <f t="shared" si="1"/>
        <v>1020</v>
      </c>
      <c r="J98" s="44">
        <v>233</v>
      </c>
    </row>
    <row r="99" spans="1:10" ht="11.25" customHeight="1">
      <c r="A99" s="40" t="s">
        <v>102</v>
      </c>
      <c r="B99" s="41"/>
      <c r="C99" s="42">
        <v>0</v>
      </c>
      <c r="D99" s="42">
        <v>0</v>
      </c>
      <c r="E99" s="43">
        <f t="shared" si="0"/>
        <v>0</v>
      </c>
      <c r="F99" s="41">
        <v>37</v>
      </c>
      <c r="G99" s="42">
        <v>32</v>
      </c>
      <c r="H99" s="42">
        <v>182</v>
      </c>
      <c r="I99" s="43">
        <f t="shared" si="1"/>
        <v>251</v>
      </c>
      <c r="J99" s="44">
        <v>1874</v>
      </c>
    </row>
    <row r="100" spans="1:10" ht="11.25" customHeight="1">
      <c r="A100" s="40" t="s">
        <v>103</v>
      </c>
      <c r="B100" s="41">
        <v>0</v>
      </c>
      <c r="C100" s="42">
        <v>0</v>
      </c>
      <c r="D100" s="42">
        <v>0</v>
      </c>
      <c r="E100" s="43">
        <f t="shared" si="0"/>
        <v>0</v>
      </c>
      <c r="F100" s="41">
        <v>3</v>
      </c>
      <c r="G100" s="42">
        <v>0</v>
      </c>
      <c r="H100" s="42">
        <v>0</v>
      </c>
      <c r="I100" s="43">
        <f t="shared" si="1"/>
        <v>3</v>
      </c>
      <c r="J100" s="44">
        <v>14</v>
      </c>
    </row>
    <row r="101" spans="1:10" ht="11.25" customHeight="1">
      <c r="A101" s="40" t="s">
        <v>104</v>
      </c>
      <c r="B101" s="41"/>
      <c r="C101" s="42">
        <v>0</v>
      </c>
      <c r="D101" s="42">
        <v>0</v>
      </c>
      <c r="E101" s="43">
        <f t="shared" si="0"/>
        <v>0</v>
      </c>
      <c r="F101" s="41">
        <v>619</v>
      </c>
      <c r="G101" s="42">
        <v>15</v>
      </c>
      <c r="H101" s="42">
        <v>28408</v>
      </c>
      <c r="I101" s="43">
        <f t="shared" si="1"/>
        <v>29042</v>
      </c>
      <c r="J101" s="44">
        <v>127041</v>
      </c>
    </row>
    <row r="102" spans="1:10" ht="11.25" customHeight="1">
      <c r="A102" s="40" t="s">
        <v>105</v>
      </c>
      <c r="B102" s="41">
        <v>0</v>
      </c>
      <c r="C102" s="42">
        <v>0</v>
      </c>
      <c r="D102" s="42"/>
      <c r="E102" s="43">
        <f t="shared" si="0"/>
        <v>0</v>
      </c>
      <c r="F102" s="41">
        <v>1005</v>
      </c>
      <c r="G102" s="42">
        <v>657</v>
      </c>
      <c r="H102" s="42">
        <v>18361</v>
      </c>
      <c r="I102" s="43">
        <f t="shared" si="1"/>
        <v>20023</v>
      </c>
      <c r="J102" s="44">
        <v>20771</v>
      </c>
    </row>
    <row r="103" spans="1:10" ht="11.25" customHeight="1">
      <c r="A103" s="40" t="s">
        <v>106</v>
      </c>
      <c r="B103" s="41">
        <v>404</v>
      </c>
      <c r="C103" s="42">
        <v>2</v>
      </c>
      <c r="D103" s="42">
        <v>81382</v>
      </c>
      <c r="E103" s="43">
        <f t="shared" si="0"/>
        <v>81788</v>
      </c>
      <c r="F103" s="41">
        <v>375</v>
      </c>
      <c r="G103" s="42">
        <v>9</v>
      </c>
      <c r="H103" s="42">
        <v>82974</v>
      </c>
      <c r="I103" s="43">
        <f t="shared" si="1"/>
        <v>83358</v>
      </c>
      <c r="J103" s="44">
        <v>562</v>
      </c>
    </row>
    <row r="104" spans="1:10" ht="11.25" customHeight="1">
      <c r="A104" s="40" t="s">
        <v>107</v>
      </c>
      <c r="B104" s="41">
        <v>0</v>
      </c>
      <c r="C104" s="42">
        <v>0</v>
      </c>
      <c r="D104" s="42">
        <v>0</v>
      </c>
      <c r="E104" s="43">
        <f t="shared" si="0"/>
        <v>0</v>
      </c>
      <c r="F104" s="41">
        <v>50</v>
      </c>
      <c r="G104" s="42">
        <v>0</v>
      </c>
      <c r="H104" s="42">
        <v>85</v>
      </c>
      <c r="I104" s="43">
        <f t="shared" si="1"/>
        <v>135</v>
      </c>
      <c r="J104" s="44">
        <v>315</v>
      </c>
    </row>
    <row r="105" spans="1:10" ht="11.25" customHeight="1">
      <c r="A105" s="40" t="s">
        <v>108</v>
      </c>
      <c r="B105" s="41">
        <v>14991</v>
      </c>
      <c r="C105" s="42">
        <v>7775</v>
      </c>
      <c r="D105" s="42">
        <v>4579</v>
      </c>
      <c r="E105" s="43">
        <f t="shared" si="0"/>
        <v>27345</v>
      </c>
      <c r="F105" s="41">
        <v>10920</v>
      </c>
      <c r="G105" s="42">
        <v>4871</v>
      </c>
      <c r="H105" s="42">
        <v>3080</v>
      </c>
      <c r="I105" s="43">
        <f t="shared" si="1"/>
        <v>18871</v>
      </c>
      <c r="J105" s="44">
        <v>46855</v>
      </c>
    </row>
    <row r="106" spans="1:10" ht="11.25" customHeight="1">
      <c r="A106" s="40" t="s">
        <v>109</v>
      </c>
      <c r="B106" s="41">
        <v>1523</v>
      </c>
      <c r="C106" s="42">
        <v>1129</v>
      </c>
      <c r="D106" s="42">
        <v>1215</v>
      </c>
      <c r="E106" s="43">
        <f t="shared" si="0"/>
        <v>3867</v>
      </c>
      <c r="F106" s="41">
        <v>1840</v>
      </c>
      <c r="G106" s="42">
        <v>946</v>
      </c>
      <c r="H106" s="42">
        <v>1697</v>
      </c>
      <c r="I106" s="43">
        <f t="shared" si="1"/>
        <v>4483</v>
      </c>
      <c r="J106" s="44">
        <v>35743</v>
      </c>
    </row>
    <row r="107" spans="1:10" ht="11.25" customHeight="1">
      <c r="A107" s="40" t="s">
        <v>110</v>
      </c>
      <c r="B107" s="41">
        <v>82855</v>
      </c>
      <c r="C107" s="42">
        <v>28644</v>
      </c>
      <c r="D107" s="42">
        <v>4117</v>
      </c>
      <c r="E107" s="43">
        <f t="shared" si="0"/>
        <v>115616</v>
      </c>
      <c r="F107" s="41">
        <v>67407</v>
      </c>
      <c r="G107" s="42">
        <v>32957</v>
      </c>
      <c r="H107" s="42">
        <v>8503</v>
      </c>
      <c r="I107" s="43">
        <f t="shared" si="1"/>
        <v>108867</v>
      </c>
      <c r="J107" s="44">
        <v>176546</v>
      </c>
    </row>
    <row r="108" spans="1:10" ht="11.25" customHeight="1">
      <c r="A108" s="40" t="s">
        <v>111</v>
      </c>
      <c r="B108" s="41">
        <v>120788</v>
      </c>
      <c r="C108" s="42">
        <v>26795</v>
      </c>
      <c r="D108" s="42">
        <v>10266</v>
      </c>
      <c r="E108" s="43">
        <f t="shared" si="0"/>
        <v>157849</v>
      </c>
      <c r="F108" s="41">
        <v>69093</v>
      </c>
      <c r="G108" s="42">
        <v>10281</v>
      </c>
      <c r="H108" s="42">
        <v>2917</v>
      </c>
      <c r="I108" s="43">
        <f t="shared" si="1"/>
        <v>82291</v>
      </c>
      <c r="J108" s="44">
        <v>302197</v>
      </c>
    </row>
    <row r="109" spans="1:10" ht="11.25" customHeight="1">
      <c r="A109" s="40" t="s">
        <v>112</v>
      </c>
      <c r="B109" s="41">
        <v>2289</v>
      </c>
      <c r="C109" s="42">
        <v>1481</v>
      </c>
      <c r="D109" s="42">
        <v>269</v>
      </c>
      <c r="E109" s="43">
        <f t="shared" si="0"/>
        <v>4039</v>
      </c>
      <c r="F109" s="41">
        <v>1788</v>
      </c>
      <c r="G109" s="42">
        <v>1486</v>
      </c>
      <c r="H109" s="42">
        <v>270</v>
      </c>
      <c r="I109" s="43">
        <f t="shared" si="1"/>
        <v>3544</v>
      </c>
      <c r="J109" s="44">
        <v>0</v>
      </c>
    </row>
    <row r="110" spans="1:10" ht="11.25" customHeight="1">
      <c r="A110" s="40" t="s">
        <v>113</v>
      </c>
      <c r="B110" s="41">
        <v>480</v>
      </c>
      <c r="C110" s="42">
        <v>300</v>
      </c>
      <c r="D110" s="42">
        <v>824</v>
      </c>
      <c r="E110" s="43">
        <f t="shared" si="0"/>
        <v>1604</v>
      </c>
      <c r="F110" s="41">
        <v>472</v>
      </c>
      <c r="G110" s="42">
        <v>305</v>
      </c>
      <c r="H110" s="42">
        <v>541</v>
      </c>
      <c r="I110" s="43">
        <f t="shared" si="1"/>
        <v>1318</v>
      </c>
      <c r="J110" s="44">
        <v>1318</v>
      </c>
    </row>
    <row r="111" spans="1:10" ht="11.25" customHeight="1">
      <c r="A111" s="40" t="s">
        <v>114</v>
      </c>
      <c r="B111" s="41"/>
      <c r="C111" s="42">
        <v>0</v>
      </c>
      <c r="D111" s="42">
        <v>0</v>
      </c>
      <c r="E111" s="43">
        <f t="shared" si="0"/>
        <v>0</v>
      </c>
      <c r="F111" s="41">
        <v>40</v>
      </c>
      <c r="G111" s="42">
        <v>64</v>
      </c>
      <c r="H111" s="42">
        <v>94</v>
      </c>
      <c r="I111" s="43">
        <f t="shared" si="1"/>
        <v>198</v>
      </c>
      <c r="J111" s="44">
        <v>768</v>
      </c>
    </row>
    <row r="112" spans="1:10" ht="11.25" customHeight="1">
      <c r="A112" s="40" t="s">
        <v>115</v>
      </c>
      <c r="B112" s="41">
        <v>0</v>
      </c>
      <c r="C112" s="42">
        <v>0</v>
      </c>
      <c r="D112" s="42">
        <v>0</v>
      </c>
      <c r="E112" s="43">
        <f t="shared" si="0"/>
        <v>0</v>
      </c>
      <c r="F112" s="41">
        <v>0</v>
      </c>
      <c r="G112" s="42">
        <v>0</v>
      </c>
      <c r="H112" s="42">
        <v>0</v>
      </c>
      <c r="I112" s="43">
        <f t="shared" si="1"/>
        <v>0</v>
      </c>
      <c r="J112" s="44">
        <v>0</v>
      </c>
    </row>
    <row r="113" spans="1:10" ht="11.25" customHeight="1">
      <c r="A113" s="40" t="s">
        <v>116</v>
      </c>
      <c r="B113" s="41">
        <v>15877</v>
      </c>
      <c r="C113" s="42">
        <v>25</v>
      </c>
      <c r="D113" s="42">
        <v>52</v>
      </c>
      <c r="E113" s="43">
        <f t="shared" si="0"/>
        <v>15954</v>
      </c>
      <c r="F113" s="41">
        <v>11010</v>
      </c>
      <c r="G113" s="42">
        <v>73</v>
      </c>
      <c r="H113" s="42">
        <v>969</v>
      </c>
      <c r="I113" s="43">
        <f t="shared" si="1"/>
        <v>12052</v>
      </c>
      <c r="J113" s="44">
        <v>188868</v>
      </c>
    </row>
    <row r="114" spans="1:10" ht="11.25" customHeight="1">
      <c r="A114" s="40" t="s">
        <v>117</v>
      </c>
      <c r="B114" s="41">
        <v>0</v>
      </c>
      <c r="C114" s="42">
        <v>0</v>
      </c>
      <c r="D114" s="42">
        <v>0</v>
      </c>
      <c r="E114" s="43">
        <f t="shared" si="0"/>
        <v>0</v>
      </c>
      <c r="F114" s="41">
        <v>0</v>
      </c>
      <c r="G114" s="42">
        <v>0</v>
      </c>
      <c r="H114" s="42">
        <v>5</v>
      </c>
      <c r="I114" s="43">
        <f t="shared" si="1"/>
        <v>5</v>
      </c>
      <c r="J114" s="44">
        <v>0</v>
      </c>
    </row>
    <row r="115" spans="1:10" ht="11.25" customHeight="1">
      <c r="A115" s="40" t="s">
        <v>118</v>
      </c>
      <c r="B115" s="41">
        <v>0</v>
      </c>
      <c r="C115" s="42">
        <v>0</v>
      </c>
      <c r="D115" s="42">
        <v>0</v>
      </c>
      <c r="E115" s="43">
        <f t="shared" si="0"/>
        <v>0</v>
      </c>
      <c r="F115" s="41">
        <v>0</v>
      </c>
      <c r="G115" s="42">
        <v>449</v>
      </c>
      <c r="H115" s="42">
        <v>975</v>
      </c>
      <c r="I115" s="43">
        <f t="shared" si="1"/>
        <v>1424</v>
      </c>
      <c r="J115" s="44">
        <v>5917</v>
      </c>
    </row>
    <row r="116" spans="1:10" ht="11.25" customHeight="1">
      <c r="A116" s="40" t="s">
        <v>119</v>
      </c>
      <c r="B116" s="41">
        <v>0</v>
      </c>
      <c r="C116" s="42">
        <v>0</v>
      </c>
      <c r="D116" s="42"/>
      <c r="E116" s="43">
        <f t="shared" si="0"/>
        <v>0</v>
      </c>
      <c r="F116" s="41">
        <v>134</v>
      </c>
      <c r="G116" s="42">
        <v>0</v>
      </c>
      <c r="H116" s="42">
        <v>498</v>
      </c>
      <c r="I116" s="43">
        <f t="shared" si="1"/>
        <v>632</v>
      </c>
      <c r="J116" s="44">
        <v>37666</v>
      </c>
    </row>
    <row r="117" spans="1:10" ht="11.25" customHeight="1">
      <c r="A117" s="40" t="s">
        <v>120</v>
      </c>
      <c r="B117" s="41">
        <v>0</v>
      </c>
      <c r="C117" s="42">
        <v>0</v>
      </c>
      <c r="D117" s="42">
        <v>0</v>
      </c>
      <c r="E117" s="43">
        <f t="shared" si="0"/>
        <v>0</v>
      </c>
      <c r="F117" s="41">
        <v>244</v>
      </c>
      <c r="G117" s="42">
        <v>0</v>
      </c>
      <c r="H117" s="42">
        <v>1758</v>
      </c>
      <c r="I117" s="43">
        <f t="shared" si="1"/>
        <v>2002</v>
      </c>
      <c r="J117" s="44">
        <v>3155</v>
      </c>
    </row>
    <row r="118" spans="1:10" ht="11.25" customHeight="1">
      <c r="A118" s="40" t="s">
        <v>121</v>
      </c>
      <c r="B118" s="41">
        <v>0</v>
      </c>
      <c r="C118" s="42">
        <v>0</v>
      </c>
      <c r="D118" s="42">
        <v>0</v>
      </c>
      <c r="E118" s="43">
        <f t="shared" si="0"/>
        <v>0</v>
      </c>
      <c r="F118" s="41">
        <v>2306</v>
      </c>
      <c r="G118" s="42">
        <v>896</v>
      </c>
      <c r="H118" s="42">
        <v>1572</v>
      </c>
      <c r="I118" s="43">
        <f t="shared" si="1"/>
        <v>4774</v>
      </c>
      <c r="J118" s="44">
        <v>14895</v>
      </c>
    </row>
    <row r="119" spans="1:10" ht="11.25" customHeight="1">
      <c r="A119" s="40" t="s">
        <v>122</v>
      </c>
      <c r="B119" s="41">
        <v>0</v>
      </c>
      <c r="C119" s="42">
        <v>0</v>
      </c>
      <c r="D119" s="42"/>
      <c r="E119" s="43">
        <f t="shared" si="0"/>
        <v>0</v>
      </c>
      <c r="F119" s="41">
        <v>0</v>
      </c>
      <c r="G119" s="42">
        <v>0</v>
      </c>
      <c r="H119" s="42">
        <v>180</v>
      </c>
      <c r="I119" s="43">
        <f t="shared" si="1"/>
        <v>180</v>
      </c>
      <c r="J119" s="44">
        <v>122</v>
      </c>
    </row>
    <row r="120" spans="1:10" ht="11.25" customHeight="1">
      <c r="A120" s="48"/>
      <c r="B120" s="40"/>
      <c r="C120" s="49"/>
      <c r="D120" s="6"/>
      <c r="E120" s="50">
        <f t="shared" si="0"/>
        <v>0</v>
      </c>
      <c r="F120" s="40"/>
      <c r="G120" s="6"/>
      <c r="H120" s="51"/>
      <c r="I120" s="52"/>
      <c r="J120" s="48"/>
    </row>
    <row r="121" spans="1:10" ht="11.25" customHeight="1">
      <c r="A121" s="53"/>
      <c r="B121" s="54"/>
      <c r="C121" s="55"/>
      <c r="D121" s="56"/>
      <c r="E121" s="57"/>
      <c r="F121" s="54"/>
      <c r="G121" s="55"/>
      <c r="H121" s="58"/>
      <c r="I121" s="59"/>
      <c r="J121" s="60"/>
    </row>
    <row r="122" spans="1:10" ht="11.25" customHeight="1">
      <c r="A122" s="12" t="s">
        <v>123</v>
      </c>
      <c r="B122" s="61">
        <f>SUM(B24:B119)</f>
        <v>1332447</v>
      </c>
      <c r="C122" s="61">
        <f>SUM(C24:C119)</f>
        <v>774295</v>
      </c>
      <c r="D122" s="61">
        <f>SUM(D24:D119)</f>
        <v>279428</v>
      </c>
      <c r="E122" s="62">
        <f>SUM(E24:E121)</f>
        <v>2386170</v>
      </c>
      <c r="F122" s="61">
        <f>SUM(F24:F119)</f>
        <v>1238250</v>
      </c>
      <c r="G122" s="61">
        <f>SUM(G24:G119)</f>
        <v>378901</v>
      </c>
      <c r="H122" s="61">
        <f>SUM(H24:H119)</f>
        <v>485789</v>
      </c>
      <c r="I122" s="62">
        <f>SUM(F122:H122)</f>
        <v>2102940</v>
      </c>
      <c r="J122" s="48">
        <f>SUM(J24:J119)</f>
        <v>18150070</v>
      </c>
    </row>
    <row r="123" spans="1:10" ht="11.25" customHeight="1">
      <c r="A123" s="63"/>
      <c r="B123" s="64"/>
      <c r="C123" s="65"/>
      <c r="D123" s="66"/>
      <c r="E123" s="52"/>
      <c r="F123" s="64"/>
      <c r="G123" s="65"/>
      <c r="H123" s="67"/>
      <c r="I123" s="68"/>
      <c r="J123" s="63"/>
    </row>
    <row r="124" spans="1:10" ht="11.25" customHeight="1">
      <c r="A124" s="6"/>
      <c r="B124" s="6"/>
      <c r="C124" s="6"/>
      <c r="D124" s="6"/>
      <c r="E124" s="6"/>
      <c r="F124" s="6"/>
      <c r="G124" s="6"/>
      <c r="H124" s="6"/>
      <c r="I124" s="6"/>
      <c r="J124" s="6"/>
    </row>
    <row r="125" spans="1:10" ht="11.25" customHeight="1">
      <c r="A125" s="69"/>
      <c r="B125" s="69"/>
      <c r="C125" s="69"/>
      <c r="D125" s="69"/>
      <c r="E125" s="69"/>
      <c r="F125" s="69"/>
      <c r="G125" s="69"/>
      <c r="H125" s="69"/>
      <c r="I125" s="69"/>
      <c r="J125" s="69"/>
    </row>
    <row r="126" spans="1:10" ht="11.25" customHeight="1">
      <c r="A126" s="70" t="s">
        <v>124</v>
      </c>
      <c r="B126" s="70"/>
      <c r="C126" s="70"/>
      <c r="D126" s="70"/>
      <c r="E126" s="70"/>
      <c r="F126" s="70"/>
      <c r="G126" s="70"/>
      <c r="H126" s="70"/>
      <c r="I126" s="70"/>
      <c r="J126" s="70"/>
    </row>
    <row r="127" spans="1:10" ht="11.25" customHeight="1">
      <c r="A127" s="70"/>
      <c r="B127" s="70"/>
      <c r="C127" s="70"/>
      <c r="D127" s="70"/>
      <c r="E127" s="70"/>
      <c r="F127" s="70"/>
      <c r="G127" s="70"/>
      <c r="H127" s="70"/>
      <c r="I127" s="70"/>
      <c r="J127" s="70"/>
    </row>
    <row r="128" spans="1:10" ht="11.25" customHeight="1">
      <c r="A128" s="70" t="s">
        <v>125</v>
      </c>
      <c r="B128" s="70"/>
      <c r="C128" s="70"/>
      <c r="D128" s="70"/>
      <c r="E128" s="70"/>
      <c r="F128" s="70"/>
      <c r="G128" s="70"/>
      <c r="H128" s="70"/>
      <c r="I128" s="70"/>
      <c r="J128" s="70"/>
    </row>
    <row r="129" spans="1:10" ht="11.25" customHeight="1">
      <c r="A129" s="71"/>
      <c r="B129" s="71"/>
      <c r="C129" s="71"/>
      <c r="D129" s="71"/>
      <c r="E129" s="71"/>
      <c r="F129" s="71"/>
      <c r="G129" s="71"/>
      <c r="H129" s="71"/>
      <c r="I129" s="71"/>
      <c r="J129" s="71"/>
    </row>
    <row r="130" spans="1:10" ht="11.25" customHeight="1">
      <c r="A130" s="71" t="s">
        <v>126</v>
      </c>
      <c r="B130" s="71"/>
      <c r="C130" s="71"/>
      <c r="D130" s="71"/>
      <c r="E130" s="71"/>
      <c r="F130" s="71"/>
      <c r="G130" s="71"/>
      <c r="H130" s="71"/>
      <c r="I130" s="71"/>
      <c r="J130" s="71"/>
    </row>
  </sheetData>
  <sheetProtection selectLockedCells="1" selectUnlockedCells="1"/>
  <mergeCells count="22">
    <mergeCell ref="A1:J1"/>
    <mergeCell ref="A2:J2"/>
    <mergeCell ref="A3:J3"/>
    <mergeCell ref="A4:J4"/>
    <mergeCell ref="A5:J5"/>
    <mergeCell ref="A6:J6"/>
    <mergeCell ref="A7:J7"/>
    <mergeCell ref="A8:J8"/>
    <mergeCell ref="A9:J9"/>
    <mergeCell ref="A10:J10"/>
    <mergeCell ref="A11:J11"/>
    <mergeCell ref="A12:J12"/>
    <mergeCell ref="A13:J13"/>
    <mergeCell ref="A14:J14"/>
    <mergeCell ref="A15:J15"/>
    <mergeCell ref="A16:J16"/>
    <mergeCell ref="B18:E18"/>
    <mergeCell ref="F18:I18"/>
    <mergeCell ref="B19:E19"/>
    <mergeCell ref="F19:I19"/>
    <mergeCell ref="B20:C20"/>
    <mergeCell ref="F20:G20"/>
  </mergeCells>
  <printOptions/>
  <pageMargins left="0.19652777777777777" right="0.19652777777777777" top="0.19652777777777777" bottom="0.19652777777777777" header="0.5118055555555555" footer="0.5118055555555555"/>
  <pageSetup fitToHeight="1" fitToWidth="1" horizontalDpi="300" verticalDpi="300" orientation="portrait" paperSize="8"/>
  <rowBreaks count="1" manualBreakCount="1">
    <brk id="69" max="255" man="1"/>
  </rowBreaks>
</worksheet>
</file>

<file path=xl/worksheets/sheet10.xml><?xml version="1.0" encoding="utf-8"?>
<worksheet xmlns="http://schemas.openxmlformats.org/spreadsheetml/2006/main" xmlns:r="http://schemas.openxmlformats.org/officeDocument/2006/relationships">
  <sheetPr>
    <pageSetUpPr fitToPage="1"/>
  </sheetPr>
  <dimension ref="A1:V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6" hidden="1" customWidth="1"/>
    <col min="13" max="14" width="10.7109375" style="71" customWidth="1"/>
    <col min="15" max="15" width="10.57421875" style="71" customWidth="1"/>
    <col min="16" max="22" width="10.7109375" style="71" customWidth="1"/>
    <col min="23" max="16384" width="10.7109375" style="73" customWidth="1"/>
  </cols>
  <sheetData>
    <row r="1" spans="1:22" ht="11.25" customHeight="1">
      <c r="A1" s="74" t="s">
        <v>0</v>
      </c>
      <c r="B1" s="74"/>
      <c r="C1" s="74"/>
      <c r="D1" s="74"/>
      <c r="E1" s="74"/>
      <c r="F1" s="74"/>
      <c r="G1" s="74"/>
      <c r="H1" s="74"/>
      <c r="I1" s="74"/>
      <c r="J1" s="74"/>
      <c r="K1" s="74"/>
      <c r="L1" s="118"/>
      <c r="M1" s="116"/>
      <c r="N1" s="116"/>
      <c r="O1" s="116"/>
      <c r="P1" s="116"/>
      <c r="Q1" s="116"/>
      <c r="R1" s="116"/>
      <c r="S1" s="116"/>
      <c r="T1" s="116"/>
      <c r="U1" s="116"/>
      <c r="V1" s="116"/>
    </row>
    <row r="2" spans="1:22" ht="11.25" customHeight="1">
      <c r="A2" s="75" t="s">
        <v>1</v>
      </c>
      <c r="B2" s="75"/>
      <c r="C2" s="75"/>
      <c r="D2" s="75"/>
      <c r="E2" s="75"/>
      <c r="F2" s="75"/>
      <c r="G2" s="75"/>
      <c r="H2" s="75"/>
      <c r="I2" s="75"/>
      <c r="J2" s="75"/>
      <c r="K2" s="75"/>
      <c r="L2" s="118"/>
      <c r="M2" s="116"/>
      <c r="N2" s="116"/>
      <c r="O2" s="116"/>
      <c r="P2" s="116"/>
      <c r="Q2" s="116"/>
      <c r="R2" s="116"/>
      <c r="S2" s="116"/>
      <c r="T2" s="116"/>
      <c r="U2" s="116"/>
      <c r="V2" s="116"/>
    </row>
    <row r="3" spans="1:22" ht="11.25" customHeight="1">
      <c r="A3" s="76"/>
      <c r="B3" s="76"/>
      <c r="C3" s="76"/>
      <c r="D3" s="76"/>
      <c r="E3" s="76"/>
      <c r="F3" s="76"/>
      <c r="G3" s="76"/>
      <c r="H3" s="76"/>
      <c r="I3" s="76"/>
      <c r="J3" s="76"/>
      <c r="K3" s="76"/>
      <c r="L3" s="118"/>
      <c r="M3" s="116"/>
      <c r="N3" s="116"/>
      <c r="O3" s="116"/>
      <c r="P3" s="116"/>
      <c r="Q3" s="116"/>
      <c r="R3" s="116"/>
      <c r="S3" s="116"/>
      <c r="T3" s="116"/>
      <c r="U3" s="116"/>
      <c r="V3" s="116"/>
    </row>
    <row r="4" spans="1:22" ht="11.25" customHeight="1">
      <c r="A4" s="76"/>
      <c r="B4" s="76"/>
      <c r="C4" s="76"/>
      <c r="D4" s="76"/>
      <c r="E4" s="76"/>
      <c r="F4" s="76"/>
      <c r="G4" s="76"/>
      <c r="H4" s="76"/>
      <c r="I4" s="76"/>
      <c r="J4" s="76"/>
      <c r="K4" s="76"/>
      <c r="L4" s="118"/>
      <c r="M4" s="116"/>
      <c r="N4" s="116"/>
      <c r="O4" s="116"/>
      <c r="P4" s="116"/>
      <c r="Q4" s="116"/>
      <c r="R4" s="116"/>
      <c r="S4" s="116"/>
      <c r="T4" s="116"/>
      <c r="U4" s="116"/>
      <c r="V4" s="116"/>
    </row>
    <row r="5" spans="1:22" ht="11.25" customHeight="1">
      <c r="A5" s="76" t="s">
        <v>3</v>
      </c>
      <c r="B5" s="76"/>
      <c r="C5" s="76"/>
      <c r="D5" s="76"/>
      <c r="E5" s="76"/>
      <c r="F5" s="76"/>
      <c r="G5" s="76"/>
      <c r="H5" s="76"/>
      <c r="I5" s="76"/>
      <c r="J5" s="76"/>
      <c r="K5" s="76"/>
      <c r="L5" s="118"/>
      <c r="M5" s="116"/>
      <c r="N5" s="116"/>
      <c r="O5" s="116"/>
      <c r="P5" s="116"/>
      <c r="Q5" s="116"/>
      <c r="R5" s="116"/>
      <c r="S5" s="116"/>
      <c r="T5" s="116"/>
      <c r="U5" s="116"/>
      <c r="V5" s="116"/>
    </row>
    <row r="6" spans="1:22" ht="11.25" customHeight="1">
      <c r="A6" s="76"/>
      <c r="B6" s="76"/>
      <c r="C6" s="76"/>
      <c r="D6" s="76"/>
      <c r="E6" s="76"/>
      <c r="F6" s="76"/>
      <c r="G6" s="76"/>
      <c r="H6" s="76"/>
      <c r="I6" s="76"/>
      <c r="J6" s="76"/>
      <c r="K6" s="76"/>
      <c r="L6" s="118"/>
      <c r="M6" s="116"/>
      <c r="N6" s="116"/>
      <c r="O6" s="116"/>
      <c r="P6" s="116"/>
      <c r="Q6" s="116"/>
      <c r="R6" s="116"/>
      <c r="S6" s="116"/>
      <c r="T6" s="116"/>
      <c r="U6" s="116"/>
      <c r="V6" s="116"/>
    </row>
    <row r="7" spans="1:22" ht="11.25" customHeight="1">
      <c r="A7" s="76" t="s">
        <v>4</v>
      </c>
      <c r="B7" s="76"/>
      <c r="C7" s="76"/>
      <c r="D7" s="76"/>
      <c r="E7" s="76"/>
      <c r="F7" s="76"/>
      <c r="G7" s="76"/>
      <c r="H7" s="76"/>
      <c r="I7" s="76"/>
      <c r="J7" s="76"/>
      <c r="K7" s="76"/>
      <c r="L7" s="118"/>
      <c r="M7" s="116"/>
      <c r="N7" s="116"/>
      <c r="O7" s="116"/>
      <c r="P7" s="116"/>
      <c r="Q7" s="116"/>
      <c r="R7" s="116"/>
      <c r="S7" s="116"/>
      <c r="T7" s="116"/>
      <c r="U7" s="116"/>
      <c r="V7" s="116"/>
    </row>
    <row r="8" spans="1:22" ht="11.25" customHeight="1">
      <c r="A8" s="76"/>
      <c r="B8" s="76"/>
      <c r="C8" s="76"/>
      <c r="D8" s="76"/>
      <c r="E8" s="76"/>
      <c r="F8" s="76"/>
      <c r="G8" s="76"/>
      <c r="H8" s="76"/>
      <c r="I8" s="76"/>
      <c r="J8" s="76"/>
      <c r="K8" s="76"/>
      <c r="L8" s="118"/>
      <c r="M8" s="116"/>
      <c r="N8" s="116"/>
      <c r="O8" s="116"/>
      <c r="P8" s="116"/>
      <c r="Q8" s="116"/>
      <c r="R8" s="116"/>
      <c r="S8" s="116"/>
      <c r="T8" s="116"/>
      <c r="U8" s="116"/>
      <c r="V8" s="116"/>
    </row>
    <row r="9" spans="1:22" ht="11.25" customHeight="1">
      <c r="A9" s="76" t="s">
        <v>5</v>
      </c>
      <c r="B9" s="76"/>
      <c r="C9" s="76"/>
      <c r="D9" s="76"/>
      <c r="E9" s="76"/>
      <c r="F9" s="76"/>
      <c r="G9" s="76"/>
      <c r="H9" s="76"/>
      <c r="I9" s="76"/>
      <c r="J9" s="76"/>
      <c r="K9" s="76"/>
      <c r="L9" s="118"/>
      <c r="M9" s="116"/>
      <c r="N9" s="116"/>
      <c r="O9" s="116"/>
      <c r="P9" s="116"/>
      <c r="Q9" s="116"/>
      <c r="R9" s="116"/>
      <c r="S9" s="116"/>
      <c r="T9" s="116"/>
      <c r="U9" s="116"/>
      <c r="V9" s="116"/>
    </row>
    <row r="10" spans="1:22" ht="11.25" customHeight="1">
      <c r="A10" s="76"/>
      <c r="B10" s="76"/>
      <c r="C10" s="76"/>
      <c r="D10" s="76"/>
      <c r="E10" s="76"/>
      <c r="F10" s="76"/>
      <c r="G10" s="76"/>
      <c r="H10" s="76"/>
      <c r="I10" s="76"/>
      <c r="J10" s="76"/>
      <c r="K10" s="76"/>
      <c r="L10" s="118"/>
      <c r="M10" s="116"/>
      <c r="N10" s="116"/>
      <c r="O10" s="116"/>
      <c r="P10" s="116"/>
      <c r="Q10" s="116"/>
      <c r="R10" s="116"/>
      <c r="S10" s="116"/>
      <c r="T10" s="116"/>
      <c r="U10" s="116"/>
      <c r="V10" s="116"/>
    </row>
    <row r="11" spans="1:22" ht="11.25" customHeight="1">
      <c r="A11" s="76"/>
      <c r="B11" s="76"/>
      <c r="C11" s="76"/>
      <c r="D11" s="76"/>
      <c r="E11" s="76"/>
      <c r="F11" s="76"/>
      <c r="G11" s="76"/>
      <c r="H11" s="76"/>
      <c r="I11" s="76"/>
      <c r="J11" s="76"/>
      <c r="K11" s="76"/>
      <c r="L11" s="118"/>
      <c r="M11" s="116"/>
      <c r="N11" s="116"/>
      <c r="O11" s="116"/>
      <c r="P11" s="116"/>
      <c r="Q11" s="116"/>
      <c r="R11" s="116"/>
      <c r="S11" s="116"/>
      <c r="T11" s="116"/>
      <c r="U11" s="116"/>
      <c r="V11" s="116"/>
    </row>
    <row r="12" spans="1:22" ht="11.25" customHeight="1">
      <c r="A12" s="76" t="s">
        <v>6</v>
      </c>
      <c r="B12" s="76"/>
      <c r="C12" s="76"/>
      <c r="D12" s="76"/>
      <c r="E12" s="76"/>
      <c r="F12" s="76"/>
      <c r="G12" s="76"/>
      <c r="H12" s="76"/>
      <c r="I12" s="76"/>
      <c r="J12" s="76"/>
      <c r="K12" s="76"/>
      <c r="L12" s="118"/>
      <c r="M12" s="116"/>
      <c r="N12" s="116"/>
      <c r="O12" s="116"/>
      <c r="P12" s="116"/>
      <c r="Q12" s="116"/>
      <c r="R12" s="116"/>
      <c r="S12" s="116"/>
      <c r="T12" s="116"/>
      <c r="U12" s="116"/>
      <c r="V12" s="116"/>
    </row>
    <row r="13" spans="1:22" ht="11.25" customHeight="1">
      <c r="A13" s="76"/>
      <c r="B13" s="76"/>
      <c r="C13" s="76"/>
      <c r="D13" s="76"/>
      <c r="E13" s="76"/>
      <c r="F13" s="76"/>
      <c r="G13" s="76"/>
      <c r="H13" s="76"/>
      <c r="I13" s="76"/>
      <c r="J13" s="76"/>
      <c r="K13" s="76"/>
      <c r="L13" s="118"/>
      <c r="M13" s="116"/>
      <c r="N13" s="116"/>
      <c r="O13" s="116"/>
      <c r="P13" s="116"/>
      <c r="Q13" s="116"/>
      <c r="R13" s="116"/>
      <c r="S13" s="116"/>
      <c r="T13" s="116"/>
      <c r="U13" s="116"/>
      <c r="V13" s="116"/>
    </row>
    <row r="14" spans="1:22" ht="11.25" customHeight="1">
      <c r="A14" s="76" t="s">
        <v>7</v>
      </c>
      <c r="B14" s="76"/>
      <c r="C14" s="76"/>
      <c r="D14" s="76"/>
      <c r="E14" s="76"/>
      <c r="F14" s="76"/>
      <c r="G14" s="76"/>
      <c r="H14" s="76"/>
      <c r="I14" s="76"/>
      <c r="J14" s="76"/>
      <c r="K14" s="76"/>
      <c r="L14" s="118"/>
      <c r="M14" s="116"/>
      <c r="N14" s="116"/>
      <c r="O14" s="116"/>
      <c r="P14" s="116"/>
      <c r="Q14" s="116"/>
      <c r="R14" s="116"/>
      <c r="S14" s="116"/>
      <c r="T14" s="116"/>
      <c r="U14" s="116"/>
      <c r="V14" s="116"/>
    </row>
    <row r="15" spans="1:22" ht="11.25" customHeight="1">
      <c r="A15" s="76" t="s">
        <v>147</v>
      </c>
      <c r="B15" s="76"/>
      <c r="C15" s="76"/>
      <c r="D15" s="76"/>
      <c r="E15" s="76"/>
      <c r="F15" s="76"/>
      <c r="G15" s="76"/>
      <c r="H15" s="76"/>
      <c r="I15" s="76"/>
      <c r="J15" s="76"/>
      <c r="K15" s="76"/>
      <c r="L15" s="118"/>
      <c r="M15" s="116"/>
      <c r="N15" s="116"/>
      <c r="O15" s="116"/>
      <c r="P15" s="116"/>
      <c r="Q15" s="116"/>
      <c r="R15" s="116"/>
      <c r="S15" s="116"/>
      <c r="T15" s="116"/>
      <c r="U15" s="116"/>
      <c r="V15" s="116"/>
    </row>
    <row r="16" spans="1:22" ht="11.25" customHeight="1">
      <c r="A16" s="76"/>
      <c r="B16" s="76"/>
      <c r="C16" s="76"/>
      <c r="D16" s="76"/>
      <c r="E16" s="76"/>
      <c r="F16" s="76"/>
      <c r="G16" s="76"/>
      <c r="H16" s="76"/>
      <c r="I16" s="76"/>
      <c r="J16" s="76"/>
      <c r="K16" s="76"/>
      <c r="L16" s="118"/>
      <c r="M16" s="116"/>
      <c r="N16" s="116"/>
      <c r="O16" s="116"/>
      <c r="P16" s="116"/>
      <c r="Q16" s="116"/>
      <c r="R16" s="116"/>
      <c r="S16" s="116"/>
      <c r="T16" s="116"/>
      <c r="U16" s="116"/>
      <c r="V16" s="116"/>
    </row>
    <row r="17" spans="1:22" ht="11.25" customHeight="1">
      <c r="A17" s="76"/>
      <c r="B17" s="76"/>
      <c r="C17" s="76"/>
      <c r="D17" s="76"/>
      <c r="E17" s="76"/>
      <c r="F17" s="76"/>
      <c r="G17" s="76"/>
      <c r="H17" s="76"/>
      <c r="I17" s="76"/>
      <c r="J17" s="76"/>
      <c r="K17" s="76"/>
      <c r="L17" s="118"/>
      <c r="M17" s="116"/>
      <c r="N17" s="116"/>
      <c r="O17" s="116"/>
      <c r="P17" s="116"/>
      <c r="Q17" s="116"/>
      <c r="R17" s="116"/>
      <c r="S17" s="116"/>
      <c r="T17" s="116"/>
      <c r="U17" s="116"/>
      <c r="V17" s="116"/>
    </row>
    <row r="18" spans="1:22" ht="11.25" customHeight="1">
      <c r="A18" s="77"/>
      <c r="B18" s="37"/>
      <c r="C18" s="37"/>
      <c r="D18" s="37"/>
      <c r="E18" s="37"/>
      <c r="F18" s="37"/>
      <c r="G18" s="37"/>
      <c r="H18" s="69"/>
      <c r="I18" s="69"/>
      <c r="J18" s="69"/>
      <c r="K18" s="78" t="s">
        <v>9</v>
      </c>
      <c r="L18" s="118"/>
      <c r="M18" s="116"/>
      <c r="N18" s="116"/>
      <c r="O18" s="116"/>
      <c r="P18" s="116"/>
      <c r="Q18" s="116"/>
      <c r="R18" s="116"/>
      <c r="S18" s="116"/>
      <c r="T18" s="116"/>
      <c r="U18" s="116"/>
      <c r="V18" s="116"/>
    </row>
    <row r="19" spans="1:22" ht="11.25" customHeight="1">
      <c r="A19" s="79"/>
      <c r="B19" s="80" t="s">
        <v>128</v>
      </c>
      <c r="C19" s="80"/>
      <c r="D19" s="80"/>
      <c r="E19" s="80"/>
      <c r="F19" s="80"/>
      <c r="G19" s="80"/>
      <c r="H19" s="80"/>
      <c r="I19" s="80"/>
      <c r="J19" s="80"/>
      <c r="K19" s="80"/>
      <c r="L19" s="118"/>
      <c r="M19" s="116"/>
      <c r="N19" s="116"/>
      <c r="O19" s="116"/>
      <c r="P19" s="116"/>
      <c r="Q19" s="116"/>
      <c r="R19" s="116"/>
      <c r="S19" s="116"/>
      <c r="T19" s="116"/>
      <c r="U19" s="116"/>
      <c r="V19" s="116"/>
    </row>
    <row r="20" spans="1:22" ht="11.25" customHeight="1">
      <c r="A20" s="81" t="s">
        <v>12</v>
      </c>
      <c r="B20" s="82"/>
      <c r="C20" s="37"/>
      <c r="D20" s="37"/>
      <c r="E20" s="83"/>
      <c r="F20" s="82"/>
      <c r="G20" s="37"/>
      <c r="H20" s="83"/>
      <c r="I20" s="82"/>
      <c r="J20" s="37"/>
      <c r="K20" s="83"/>
      <c r="M20" s="116"/>
      <c r="N20" s="116"/>
      <c r="O20" s="116" t="s">
        <v>139</v>
      </c>
      <c r="P20" s="116"/>
      <c r="Q20" s="116"/>
      <c r="R20" s="116"/>
      <c r="S20" s="116"/>
      <c r="T20" s="116"/>
      <c r="U20" s="116"/>
      <c r="V20" s="116"/>
    </row>
    <row r="21" spans="1:22" ht="11.25" customHeight="1">
      <c r="A21" s="84" t="s">
        <v>16</v>
      </c>
      <c r="B21" s="85" t="s">
        <v>17</v>
      </c>
      <c r="C21" s="85"/>
      <c r="D21" s="86"/>
      <c r="E21" s="87"/>
      <c r="F21" s="85"/>
      <c r="G21" s="88" t="s">
        <v>18</v>
      </c>
      <c r="H21" s="89"/>
      <c r="I21" s="61"/>
      <c r="J21" s="69" t="s">
        <v>129</v>
      </c>
      <c r="K21" s="49"/>
      <c r="M21" s="116"/>
      <c r="N21" s="116"/>
      <c r="O21" s="116"/>
      <c r="P21" s="116"/>
      <c r="Q21" s="116"/>
      <c r="R21" s="116"/>
      <c r="S21" s="116"/>
      <c r="T21" s="116"/>
      <c r="U21" s="116"/>
      <c r="V21" s="116"/>
    </row>
    <row r="22" spans="1:22" ht="11.25" customHeight="1">
      <c r="A22" s="85" t="s">
        <v>20</v>
      </c>
      <c r="B22" s="90" t="s">
        <v>23</v>
      </c>
      <c r="C22" s="90" t="s">
        <v>24</v>
      </c>
      <c r="D22" s="91"/>
      <c r="E22" s="92"/>
      <c r="F22" s="93" t="s">
        <v>130</v>
      </c>
      <c r="G22" s="93"/>
      <c r="H22" s="93"/>
      <c r="I22" s="91"/>
      <c r="J22" s="69"/>
      <c r="K22" s="92"/>
      <c r="M22" s="116"/>
      <c r="N22" s="116"/>
      <c r="O22" s="116"/>
      <c r="P22" s="116"/>
      <c r="Q22" s="116"/>
      <c r="R22" s="116"/>
      <c r="S22" s="116"/>
      <c r="T22" s="116"/>
      <c r="U22" s="116"/>
      <c r="V22" s="116"/>
    </row>
    <row r="23" spans="1:22" ht="11.25" customHeight="1">
      <c r="A23" s="94"/>
      <c r="B23" s="84" t="s">
        <v>148</v>
      </c>
      <c r="C23" s="84"/>
      <c r="D23" s="95" t="s">
        <v>132</v>
      </c>
      <c r="E23" s="94" t="s">
        <v>26</v>
      </c>
      <c r="F23" s="15" t="s">
        <v>148</v>
      </c>
      <c r="G23" s="43" t="s">
        <v>132</v>
      </c>
      <c r="H23" s="15" t="s">
        <v>26</v>
      </c>
      <c r="I23" s="15" t="s">
        <v>148</v>
      </c>
      <c r="J23" s="43" t="s">
        <v>132</v>
      </c>
      <c r="K23" s="43" t="s">
        <v>129</v>
      </c>
      <c r="M23" s="116"/>
      <c r="N23" s="116"/>
      <c r="O23" s="116"/>
      <c r="P23" s="116"/>
      <c r="Q23" s="116"/>
      <c r="R23" s="116"/>
      <c r="S23" s="116"/>
      <c r="T23" s="116"/>
      <c r="U23" s="116"/>
      <c r="V23" s="116"/>
    </row>
    <row r="24" spans="1:22" ht="11.25" customHeight="1">
      <c r="A24" s="96"/>
      <c r="B24" s="38"/>
      <c r="C24" s="38"/>
      <c r="D24" s="97"/>
      <c r="E24" s="98"/>
      <c r="F24" s="38"/>
      <c r="G24" s="98"/>
      <c r="H24" s="98"/>
      <c r="I24" s="98"/>
      <c r="J24" s="98"/>
      <c r="K24" s="98"/>
      <c r="M24" s="116"/>
      <c r="N24" s="116"/>
      <c r="O24" s="116"/>
      <c r="P24" s="116"/>
      <c r="Q24" s="116"/>
      <c r="R24" s="116"/>
      <c r="S24" s="116"/>
      <c r="T24" s="116"/>
      <c r="U24" s="116"/>
      <c r="V24" s="116"/>
    </row>
    <row r="25" spans="1:22" ht="11.25" customHeight="1">
      <c r="A25" s="99" t="s">
        <v>27</v>
      </c>
      <c r="B25" s="42">
        <v>823</v>
      </c>
      <c r="C25" s="42">
        <v>35</v>
      </c>
      <c r="D25" s="100">
        <v>7448</v>
      </c>
      <c r="E25" s="99">
        <f aca="true" t="shared" si="0" ref="E25:E29">SUM(B25:D25)</f>
        <v>8306</v>
      </c>
      <c r="F25" s="42">
        <v>332</v>
      </c>
      <c r="G25" s="101">
        <v>2973</v>
      </c>
      <c r="H25" s="43">
        <f aca="true" t="shared" si="1" ref="H25:H120">SUM(F25:G25)</f>
        <v>3305</v>
      </c>
      <c r="I25" s="43">
        <f aca="true" t="shared" si="2" ref="I25:I120">SUM(B25+C25+F25)</f>
        <v>1190</v>
      </c>
      <c r="J25" s="43">
        <f>D25+G25</f>
        <v>10421</v>
      </c>
      <c r="K25" s="43">
        <f aca="true" t="shared" si="3" ref="K25:K120">SUM(I25:J25)</f>
        <v>11611</v>
      </c>
      <c r="M25" s="116"/>
      <c r="N25" s="116"/>
      <c r="O25" s="116"/>
      <c r="P25" s="116"/>
      <c r="Q25" s="116"/>
      <c r="R25" s="116"/>
      <c r="S25" s="116"/>
      <c r="T25" s="116"/>
      <c r="U25" s="116"/>
      <c r="V25" s="116"/>
    </row>
    <row r="26" spans="1:22" ht="11.25" customHeight="1">
      <c r="A26" s="99" t="s">
        <v>28</v>
      </c>
      <c r="B26" s="42">
        <v>16364</v>
      </c>
      <c r="C26" s="42">
        <v>0</v>
      </c>
      <c r="D26" s="100">
        <v>29895</v>
      </c>
      <c r="E26" s="99">
        <f t="shared" si="0"/>
        <v>46259</v>
      </c>
      <c r="F26" s="42">
        <v>562</v>
      </c>
      <c r="G26" s="101">
        <v>3682</v>
      </c>
      <c r="H26" s="43">
        <f t="shared" si="1"/>
        <v>4244</v>
      </c>
      <c r="I26" s="43">
        <f t="shared" si="2"/>
        <v>16926</v>
      </c>
      <c r="J26" s="43">
        <f aca="true" t="shared" si="4" ref="J26:J120">SUM(D26+G26)</f>
        <v>33577</v>
      </c>
      <c r="K26" s="43">
        <f t="shared" si="3"/>
        <v>50503</v>
      </c>
      <c r="M26" s="116"/>
      <c r="N26" s="116"/>
      <c r="O26" s="116"/>
      <c r="P26" s="116"/>
      <c r="Q26" s="116"/>
      <c r="R26" s="116"/>
      <c r="S26" s="116"/>
      <c r="T26" s="116"/>
      <c r="U26" s="116"/>
      <c r="V26" s="116"/>
    </row>
    <row r="27" spans="1:22" ht="11.25" customHeight="1">
      <c r="A27" s="99" t="s">
        <v>29</v>
      </c>
      <c r="B27" s="42">
        <v>1275</v>
      </c>
      <c r="C27" s="42">
        <v>4</v>
      </c>
      <c r="D27" s="100">
        <v>7348</v>
      </c>
      <c r="E27" s="99">
        <f t="shared" si="0"/>
        <v>8627</v>
      </c>
      <c r="F27" s="42">
        <v>343</v>
      </c>
      <c r="G27" s="101">
        <v>1812</v>
      </c>
      <c r="H27" s="43">
        <f t="shared" si="1"/>
        <v>2155</v>
      </c>
      <c r="I27" s="43">
        <f t="shared" si="2"/>
        <v>1622</v>
      </c>
      <c r="J27" s="43">
        <f t="shared" si="4"/>
        <v>9160</v>
      </c>
      <c r="K27" s="43">
        <f t="shared" si="3"/>
        <v>10782</v>
      </c>
      <c r="M27" s="116"/>
      <c r="N27" s="116"/>
      <c r="O27" s="116"/>
      <c r="P27" s="116"/>
      <c r="Q27" s="116"/>
      <c r="R27" s="116"/>
      <c r="S27" s="116"/>
      <c r="T27" s="116"/>
      <c r="U27" s="116"/>
      <c r="V27" s="116"/>
    </row>
    <row r="28" spans="1:22" ht="11.25" customHeight="1">
      <c r="A28" s="99" t="s">
        <v>30</v>
      </c>
      <c r="B28" s="42">
        <v>401</v>
      </c>
      <c r="C28" s="42">
        <v>1155</v>
      </c>
      <c r="D28" s="100">
        <v>10535</v>
      </c>
      <c r="E28" s="99">
        <f t="shared" si="0"/>
        <v>12091</v>
      </c>
      <c r="F28" s="42">
        <v>333</v>
      </c>
      <c r="G28" s="101">
        <v>2694</v>
      </c>
      <c r="H28" s="43">
        <f t="shared" si="1"/>
        <v>3027</v>
      </c>
      <c r="I28" s="43">
        <f t="shared" si="2"/>
        <v>1889</v>
      </c>
      <c r="J28" s="43">
        <f t="shared" si="4"/>
        <v>13229</v>
      </c>
      <c r="K28" s="43">
        <f t="shared" si="3"/>
        <v>15118</v>
      </c>
      <c r="M28" s="116"/>
      <c r="N28" s="116"/>
      <c r="O28" s="116"/>
      <c r="P28" s="116"/>
      <c r="Q28" s="116"/>
      <c r="R28" s="116"/>
      <c r="S28" s="116"/>
      <c r="T28" s="116"/>
      <c r="U28" s="116"/>
      <c r="V28" s="116"/>
    </row>
    <row r="29" spans="1:22" ht="11.25" customHeight="1">
      <c r="A29" s="99" t="s">
        <v>31</v>
      </c>
      <c r="B29" s="42">
        <v>0</v>
      </c>
      <c r="C29" s="42">
        <v>167</v>
      </c>
      <c r="D29" s="100">
        <v>2146</v>
      </c>
      <c r="E29" s="99">
        <f t="shared" si="0"/>
        <v>2313</v>
      </c>
      <c r="F29" s="42">
        <v>14</v>
      </c>
      <c r="G29" s="101">
        <v>120</v>
      </c>
      <c r="H29" s="43">
        <f t="shared" si="1"/>
        <v>134</v>
      </c>
      <c r="I29" s="43">
        <f t="shared" si="2"/>
        <v>181</v>
      </c>
      <c r="J29" s="43">
        <f t="shared" si="4"/>
        <v>2266</v>
      </c>
      <c r="K29" s="43">
        <f t="shared" si="3"/>
        <v>2447</v>
      </c>
      <c r="M29" s="116"/>
      <c r="N29" s="116"/>
      <c r="O29" s="116"/>
      <c r="P29" s="116"/>
      <c r="Q29" s="116"/>
      <c r="R29" s="116"/>
      <c r="S29" s="116"/>
      <c r="T29" s="116"/>
      <c r="U29" s="116"/>
      <c r="V29" s="116"/>
    </row>
    <row r="30" spans="1:22" ht="11.25" customHeight="1">
      <c r="A30" s="99" t="s">
        <v>32</v>
      </c>
      <c r="B30" s="42"/>
      <c r="C30" s="42"/>
      <c r="D30" s="100"/>
      <c r="E30" s="99"/>
      <c r="F30" s="42"/>
      <c r="G30" s="101">
        <v>0</v>
      </c>
      <c r="H30" s="43">
        <f t="shared" si="1"/>
        <v>0</v>
      </c>
      <c r="I30" s="43">
        <f t="shared" si="2"/>
        <v>0</v>
      </c>
      <c r="J30" s="43">
        <f t="shared" si="4"/>
        <v>0</v>
      </c>
      <c r="K30" s="43">
        <f t="shared" si="3"/>
        <v>0</v>
      </c>
      <c r="M30" s="116"/>
      <c r="N30" s="116"/>
      <c r="O30" s="116"/>
      <c r="P30" s="116"/>
      <c r="Q30" s="116"/>
      <c r="R30" s="116"/>
      <c r="S30" s="116"/>
      <c r="T30" s="116"/>
      <c r="U30" s="116"/>
      <c r="V30" s="116"/>
    </row>
    <row r="31" spans="1:22" ht="11.25" customHeight="1">
      <c r="A31" s="99" t="s">
        <v>33</v>
      </c>
      <c r="B31" s="42">
        <v>8198</v>
      </c>
      <c r="C31" s="42">
        <v>59717</v>
      </c>
      <c r="D31" s="100">
        <v>254575</v>
      </c>
      <c r="E31" s="99">
        <f aca="true" t="shared" si="5" ref="E31:E120">SUM(B31:D31)</f>
        <v>322490</v>
      </c>
      <c r="F31" s="42">
        <v>3367</v>
      </c>
      <c r="G31" s="101">
        <v>25985</v>
      </c>
      <c r="H31" s="43">
        <f t="shared" si="1"/>
        <v>29352</v>
      </c>
      <c r="I31" s="43">
        <f t="shared" si="2"/>
        <v>71282</v>
      </c>
      <c r="J31" s="43">
        <f t="shared" si="4"/>
        <v>280560</v>
      </c>
      <c r="K31" s="43">
        <f t="shared" si="3"/>
        <v>351842</v>
      </c>
      <c r="M31" s="116"/>
      <c r="N31" s="116"/>
      <c r="O31" s="116"/>
      <c r="P31" s="116"/>
      <c r="Q31" s="116"/>
      <c r="R31" s="116"/>
      <c r="S31" s="116"/>
      <c r="T31" s="116"/>
      <c r="U31" s="116"/>
      <c r="V31" s="116"/>
    </row>
    <row r="32" spans="1:22" ht="11.25" customHeight="1">
      <c r="A32" s="99" t="s">
        <v>34</v>
      </c>
      <c r="B32" s="42"/>
      <c r="C32" s="42">
        <v>0</v>
      </c>
      <c r="D32" s="100">
        <v>0</v>
      </c>
      <c r="E32" s="99">
        <f t="shared" si="5"/>
        <v>0</v>
      </c>
      <c r="F32" s="42">
        <v>0</v>
      </c>
      <c r="G32" s="101">
        <v>0</v>
      </c>
      <c r="H32" s="43">
        <f t="shared" si="1"/>
        <v>0</v>
      </c>
      <c r="I32" s="43">
        <f t="shared" si="2"/>
        <v>0</v>
      </c>
      <c r="J32" s="43">
        <f t="shared" si="4"/>
        <v>0</v>
      </c>
      <c r="K32" s="43">
        <f t="shared" si="3"/>
        <v>0</v>
      </c>
      <c r="M32" s="116"/>
      <c r="N32" s="116"/>
      <c r="O32" s="116"/>
      <c r="P32" s="116"/>
      <c r="Q32" s="116"/>
      <c r="R32" s="116"/>
      <c r="S32" s="116"/>
      <c r="T32" s="116"/>
      <c r="U32" s="116"/>
      <c r="V32" s="116"/>
    </row>
    <row r="33" spans="1:22" ht="11.25" customHeight="1">
      <c r="A33" s="99" t="s">
        <v>35</v>
      </c>
      <c r="B33" s="42">
        <v>0</v>
      </c>
      <c r="C33" s="42">
        <v>85</v>
      </c>
      <c r="D33" s="100">
        <v>556</v>
      </c>
      <c r="E33" s="99">
        <f t="shared" si="5"/>
        <v>641</v>
      </c>
      <c r="F33" s="42">
        <v>0</v>
      </c>
      <c r="G33" s="101">
        <v>4</v>
      </c>
      <c r="H33" s="43">
        <f t="shared" si="1"/>
        <v>4</v>
      </c>
      <c r="I33" s="43">
        <f t="shared" si="2"/>
        <v>85</v>
      </c>
      <c r="J33" s="43">
        <f t="shared" si="4"/>
        <v>560</v>
      </c>
      <c r="K33" s="43">
        <f t="shared" si="3"/>
        <v>645</v>
      </c>
      <c r="M33" s="116"/>
      <c r="N33" s="116"/>
      <c r="O33" s="116"/>
      <c r="P33" s="116"/>
      <c r="Q33" s="116"/>
      <c r="R33" s="116"/>
      <c r="S33" s="116"/>
      <c r="T33" s="116"/>
      <c r="U33" s="116"/>
      <c r="V33" s="116"/>
    </row>
    <row r="34" spans="1:22" ht="11.25" customHeight="1">
      <c r="A34" s="99" t="s">
        <v>36</v>
      </c>
      <c r="B34" s="42">
        <v>18063</v>
      </c>
      <c r="C34" s="42">
        <v>0</v>
      </c>
      <c r="D34" s="100">
        <v>133019</v>
      </c>
      <c r="E34" s="99">
        <f t="shared" si="5"/>
        <v>151082</v>
      </c>
      <c r="F34" s="42">
        <v>1129</v>
      </c>
      <c r="G34" s="101">
        <v>21795</v>
      </c>
      <c r="H34" s="43">
        <f t="shared" si="1"/>
        <v>22924</v>
      </c>
      <c r="I34" s="43">
        <f t="shared" si="2"/>
        <v>19192</v>
      </c>
      <c r="J34" s="43">
        <f t="shared" si="4"/>
        <v>154814</v>
      </c>
      <c r="K34" s="43">
        <f t="shared" si="3"/>
        <v>174006</v>
      </c>
      <c r="M34" s="116"/>
      <c r="N34" s="116"/>
      <c r="O34" s="116"/>
      <c r="P34" s="116"/>
      <c r="Q34" s="116"/>
      <c r="R34" s="116"/>
      <c r="S34" s="116"/>
      <c r="T34" s="116"/>
      <c r="U34" s="116"/>
      <c r="V34" s="116"/>
    </row>
    <row r="35" spans="1:22" ht="11.25" customHeight="1">
      <c r="A35" s="99" t="s">
        <v>37</v>
      </c>
      <c r="B35" s="42">
        <v>58478</v>
      </c>
      <c r="C35" s="42">
        <v>155935</v>
      </c>
      <c r="D35" s="100">
        <v>1078494</v>
      </c>
      <c r="E35" s="99">
        <f t="shared" si="5"/>
        <v>1292907</v>
      </c>
      <c r="F35" s="42">
        <v>47636</v>
      </c>
      <c r="G35" s="101">
        <v>168281</v>
      </c>
      <c r="H35" s="43">
        <f t="shared" si="1"/>
        <v>215917</v>
      </c>
      <c r="I35" s="43">
        <f t="shared" si="2"/>
        <v>262049</v>
      </c>
      <c r="J35" s="43">
        <f t="shared" si="4"/>
        <v>1246775</v>
      </c>
      <c r="K35" s="43">
        <f t="shared" si="3"/>
        <v>1508824</v>
      </c>
      <c r="M35" s="116"/>
      <c r="N35" s="116"/>
      <c r="O35" s="116"/>
      <c r="P35" s="116"/>
      <c r="Q35" s="116"/>
      <c r="R35" s="116"/>
      <c r="S35" s="116"/>
      <c r="T35" s="116"/>
      <c r="U35" s="116"/>
      <c r="V35" s="116"/>
    </row>
    <row r="36" spans="1:22" ht="11.25" customHeight="1">
      <c r="A36" s="99" t="s">
        <v>38</v>
      </c>
      <c r="B36" s="42">
        <v>326</v>
      </c>
      <c r="C36" s="42">
        <v>322</v>
      </c>
      <c r="D36" s="100">
        <v>5336</v>
      </c>
      <c r="E36" s="99">
        <f t="shared" si="5"/>
        <v>5984</v>
      </c>
      <c r="F36" s="42">
        <v>114</v>
      </c>
      <c r="G36" s="101">
        <v>685</v>
      </c>
      <c r="H36" s="43">
        <f t="shared" si="1"/>
        <v>799</v>
      </c>
      <c r="I36" s="43">
        <f t="shared" si="2"/>
        <v>762</v>
      </c>
      <c r="J36" s="43">
        <f t="shared" si="4"/>
        <v>6021</v>
      </c>
      <c r="K36" s="43">
        <f t="shared" si="3"/>
        <v>6783</v>
      </c>
      <c r="M36" s="116"/>
      <c r="N36" s="116"/>
      <c r="O36" s="116"/>
      <c r="P36" s="116"/>
      <c r="Q36" s="116"/>
      <c r="R36" s="116"/>
      <c r="S36" s="116"/>
      <c r="T36" s="116"/>
      <c r="U36" s="116"/>
      <c r="V36" s="116"/>
    </row>
    <row r="37" spans="1:22" ht="11.25" customHeight="1">
      <c r="A37" s="99" t="s">
        <v>39</v>
      </c>
      <c r="B37" s="42">
        <v>30619</v>
      </c>
      <c r="C37" s="42">
        <v>16264</v>
      </c>
      <c r="D37" s="100">
        <v>133032</v>
      </c>
      <c r="E37" s="99">
        <f t="shared" si="5"/>
        <v>179915</v>
      </c>
      <c r="F37" s="42">
        <v>1263</v>
      </c>
      <c r="G37" s="101">
        <v>10664</v>
      </c>
      <c r="H37" s="43">
        <f t="shared" si="1"/>
        <v>11927</v>
      </c>
      <c r="I37" s="43">
        <f t="shared" si="2"/>
        <v>48146</v>
      </c>
      <c r="J37" s="43">
        <f t="shared" si="4"/>
        <v>143696</v>
      </c>
      <c r="K37" s="43">
        <f t="shared" si="3"/>
        <v>191842</v>
      </c>
      <c r="M37" s="116"/>
      <c r="N37" s="116"/>
      <c r="O37" s="116"/>
      <c r="P37" s="116"/>
      <c r="Q37" s="116"/>
      <c r="R37" s="116"/>
      <c r="S37" s="116"/>
      <c r="T37" s="116"/>
      <c r="U37" s="116"/>
      <c r="V37" s="116"/>
    </row>
    <row r="38" spans="1:22"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c r="M38" s="116"/>
      <c r="N38" s="116"/>
      <c r="O38" s="116"/>
      <c r="P38" s="116"/>
      <c r="Q38" s="116"/>
      <c r="R38" s="116"/>
      <c r="S38" s="116"/>
      <c r="T38" s="116"/>
      <c r="U38" s="116"/>
      <c r="V38" s="116"/>
    </row>
    <row r="39" spans="1:22" ht="11.25" customHeight="1">
      <c r="A39" s="99" t="s">
        <v>41</v>
      </c>
      <c r="B39" s="42">
        <v>4</v>
      </c>
      <c r="C39" s="42">
        <v>5</v>
      </c>
      <c r="D39" s="100">
        <v>51</v>
      </c>
      <c r="E39" s="99">
        <f t="shared" si="5"/>
        <v>60</v>
      </c>
      <c r="F39" s="42">
        <v>0</v>
      </c>
      <c r="G39" s="101">
        <v>2</v>
      </c>
      <c r="H39" s="43">
        <f t="shared" si="1"/>
        <v>2</v>
      </c>
      <c r="I39" s="43">
        <f t="shared" si="2"/>
        <v>9</v>
      </c>
      <c r="J39" s="43">
        <f t="shared" si="4"/>
        <v>53</v>
      </c>
      <c r="K39" s="43">
        <f t="shared" si="3"/>
        <v>62</v>
      </c>
      <c r="M39" s="116"/>
      <c r="N39" s="116"/>
      <c r="O39" s="116"/>
      <c r="P39" s="116"/>
      <c r="Q39" s="116"/>
      <c r="R39" s="116"/>
      <c r="S39" s="116"/>
      <c r="T39" s="116"/>
      <c r="U39" s="116"/>
      <c r="V39" s="116"/>
    </row>
    <row r="40" spans="1:22" ht="11.25" customHeight="1">
      <c r="A40" s="99" t="s">
        <v>42</v>
      </c>
      <c r="B40" s="42">
        <v>959628</v>
      </c>
      <c r="C40" s="42">
        <v>409</v>
      </c>
      <c r="D40" s="100">
        <v>2728412</v>
      </c>
      <c r="E40" s="99">
        <f t="shared" si="5"/>
        <v>3688449</v>
      </c>
      <c r="F40" s="42">
        <v>5772</v>
      </c>
      <c r="G40" s="101">
        <v>27295</v>
      </c>
      <c r="H40" s="43">
        <f t="shared" si="1"/>
        <v>33067</v>
      </c>
      <c r="I40" s="43">
        <f t="shared" si="2"/>
        <v>965809</v>
      </c>
      <c r="J40" s="43">
        <f t="shared" si="4"/>
        <v>2755707</v>
      </c>
      <c r="K40" s="43">
        <f t="shared" si="3"/>
        <v>3721516</v>
      </c>
      <c r="M40" s="116"/>
      <c r="N40" s="116"/>
      <c r="O40" s="116"/>
      <c r="P40" s="116"/>
      <c r="Q40" s="116"/>
      <c r="R40" s="116"/>
      <c r="S40" s="116"/>
      <c r="T40" s="116"/>
      <c r="U40" s="116"/>
      <c r="V40" s="116"/>
    </row>
    <row r="41" spans="1:22" ht="11.25" customHeight="1">
      <c r="A41" s="99" t="s">
        <v>43</v>
      </c>
      <c r="B41" s="42">
        <v>1005297</v>
      </c>
      <c r="C41" s="42">
        <v>1562</v>
      </c>
      <c r="D41" s="100">
        <v>2405693</v>
      </c>
      <c r="E41" s="99">
        <f t="shared" si="5"/>
        <v>3412552</v>
      </c>
      <c r="F41" s="42">
        <v>3307</v>
      </c>
      <c r="G41" s="101">
        <v>191840</v>
      </c>
      <c r="H41" s="43">
        <f t="shared" si="1"/>
        <v>195147</v>
      </c>
      <c r="I41" s="43">
        <f t="shared" si="2"/>
        <v>1010166</v>
      </c>
      <c r="J41" s="43">
        <f t="shared" si="4"/>
        <v>2597533</v>
      </c>
      <c r="K41" s="43">
        <f t="shared" si="3"/>
        <v>3607699</v>
      </c>
      <c r="M41" s="116"/>
      <c r="N41" s="116"/>
      <c r="O41" s="116"/>
      <c r="P41" s="116"/>
      <c r="Q41" s="116"/>
      <c r="R41" s="116"/>
      <c r="S41" s="116"/>
      <c r="T41" s="116"/>
      <c r="U41" s="116"/>
      <c r="V41" s="116"/>
    </row>
    <row r="42" spans="1:22" ht="11.25" customHeight="1">
      <c r="A42" s="99" t="s">
        <v>44</v>
      </c>
      <c r="B42" s="42">
        <v>13782</v>
      </c>
      <c r="C42" s="42">
        <v>55</v>
      </c>
      <c r="D42" s="100">
        <v>68664</v>
      </c>
      <c r="E42" s="99">
        <f t="shared" si="5"/>
        <v>82501</v>
      </c>
      <c r="F42" s="42">
        <v>51</v>
      </c>
      <c r="G42" s="101">
        <v>76</v>
      </c>
      <c r="H42" s="43">
        <f t="shared" si="1"/>
        <v>127</v>
      </c>
      <c r="I42" s="43">
        <f t="shared" si="2"/>
        <v>13888</v>
      </c>
      <c r="J42" s="43">
        <f t="shared" si="4"/>
        <v>68740</v>
      </c>
      <c r="K42" s="43">
        <f t="shared" si="3"/>
        <v>82628</v>
      </c>
      <c r="M42" s="116"/>
      <c r="N42" s="116"/>
      <c r="O42" s="116"/>
      <c r="P42" s="116"/>
      <c r="Q42" s="116"/>
      <c r="R42" s="116"/>
      <c r="S42" s="116"/>
      <c r="T42" s="116"/>
      <c r="U42" s="116"/>
      <c r="V42" s="116"/>
    </row>
    <row r="43" spans="1:22" ht="11.25" customHeight="1">
      <c r="A43" s="99" t="s">
        <v>45</v>
      </c>
      <c r="B43" s="42">
        <v>17</v>
      </c>
      <c r="C43" s="42">
        <v>102</v>
      </c>
      <c r="D43" s="100">
        <v>1026</v>
      </c>
      <c r="E43" s="99">
        <f t="shared" si="5"/>
        <v>1145</v>
      </c>
      <c r="F43" s="42">
        <v>107</v>
      </c>
      <c r="G43" s="101">
        <v>427</v>
      </c>
      <c r="H43" s="43">
        <f t="shared" si="1"/>
        <v>534</v>
      </c>
      <c r="I43" s="43">
        <f t="shared" si="2"/>
        <v>226</v>
      </c>
      <c r="J43" s="43">
        <f t="shared" si="4"/>
        <v>1453</v>
      </c>
      <c r="K43" s="43">
        <f t="shared" si="3"/>
        <v>1679</v>
      </c>
      <c r="M43" s="116"/>
      <c r="N43" s="116"/>
      <c r="O43" s="116"/>
      <c r="P43" s="116"/>
      <c r="Q43" s="116"/>
      <c r="R43" s="116"/>
      <c r="S43" s="116"/>
      <c r="T43" s="116"/>
      <c r="U43" s="116"/>
      <c r="V43" s="116"/>
    </row>
    <row r="44" spans="1:22" ht="11.25" customHeight="1">
      <c r="A44" s="99" t="s">
        <v>46</v>
      </c>
      <c r="B44" s="42">
        <v>25580</v>
      </c>
      <c r="C44" s="42">
        <v>105</v>
      </c>
      <c r="D44" s="100">
        <v>11119</v>
      </c>
      <c r="E44" s="99">
        <f t="shared" si="5"/>
        <v>36804</v>
      </c>
      <c r="F44" s="42">
        <v>472</v>
      </c>
      <c r="G44" s="101">
        <v>1819</v>
      </c>
      <c r="H44" s="43">
        <f t="shared" si="1"/>
        <v>2291</v>
      </c>
      <c r="I44" s="43">
        <f t="shared" si="2"/>
        <v>26157</v>
      </c>
      <c r="J44" s="43">
        <f t="shared" si="4"/>
        <v>12938</v>
      </c>
      <c r="K44" s="43">
        <f t="shared" si="3"/>
        <v>39095</v>
      </c>
      <c r="M44" s="116"/>
      <c r="N44" s="116"/>
      <c r="O44" s="116"/>
      <c r="P44" s="116"/>
      <c r="Q44" s="116"/>
      <c r="R44" s="116"/>
      <c r="S44" s="116"/>
      <c r="T44" s="116"/>
      <c r="U44" s="116"/>
      <c r="V44" s="116"/>
    </row>
    <row r="45" spans="1:22" ht="11.25" customHeight="1">
      <c r="A45" s="99" t="s">
        <v>47</v>
      </c>
      <c r="B45" s="42">
        <v>2384</v>
      </c>
      <c r="C45" s="42">
        <v>7498</v>
      </c>
      <c r="D45" s="100">
        <v>57704</v>
      </c>
      <c r="E45" s="99">
        <f t="shared" si="5"/>
        <v>67586</v>
      </c>
      <c r="F45" s="42">
        <v>818</v>
      </c>
      <c r="G45" s="101">
        <v>9151</v>
      </c>
      <c r="H45" s="43">
        <f t="shared" si="1"/>
        <v>9969</v>
      </c>
      <c r="I45" s="43">
        <f t="shared" si="2"/>
        <v>10700</v>
      </c>
      <c r="J45" s="43">
        <f t="shared" si="4"/>
        <v>66855</v>
      </c>
      <c r="K45" s="43">
        <f t="shared" si="3"/>
        <v>77555</v>
      </c>
      <c r="M45" s="116"/>
      <c r="N45" s="116"/>
      <c r="O45" s="116"/>
      <c r="P45" s="116"/>
      <c r="Q45" s="116"/>
      <c r="R45" s="116"/>
      <c r="S45" s="116"/>
      <c r="T45" s="116"/>
      <c r="U45" s="116"/>
      <c r="V45" s="116"/>
    </row>
    <row r="46" spans="1:22" ht="11.25" customHeight="1">
      <c r="A46" s="99" t="s">
        <v>48</v>
      </c>
      <c r="B46" s="42">
        <v>15886</v>
      </c>
      <c r="C46" s="42">
        <v>3</v>
      </c>
      <c r="D46" s="100">
        <v>166074</v>
      </c>
      <c r="E46" s="99">
        <f t="shared" si="5"/>
        <v>181963</v>
      </c>
      <c r="F46" s="42">
        <v>170</v>
      </c>
      <c r="G46" s="101">
        <v>10</v>
      </c>
      <c r="H46" s="43">
        <f t="shared" si="1"/>
        <v>180</v>
      </c>
      <c r="I46" s="43">
        <f t="shared" si="2"/>
        <v>16059</v>
      </c>
      <c r="J46" s="43">
        <f t="shared" si="4"/>
        <v>166084</v>
      </c>
      <c r="K46" s="43">
        <f t="shared" si="3"/>
        <v>182143</v>
      </c>
      <c r="M46" s="116"/>
      <c r="N46" s="116"/>
      <c r="O46" s="116"/>
      <c r="P46" s="116"/>
      <c r="Q46" s="116"/>
      <c r="R46" s="116"/>
      <c r="S46" s="116"/>
      <c r="T46" s="116"/>
      <c r="U46" s="116"/>
      <c r="V46" s="116"/>
    </row>
    <row r="47" spans="1:22" ht="11.25" customHeight="1">
      <c r="A47" s="99" t="s">
        <v>49</v>
      </c>
      <c r="B47" s="42"/>
      <c r="C47" s="42"/>
      <c r="D47" s="100">
        <v>0</v>
      </c>
      <c r="E47" s="99">
        <f t="shared" si="5"/>
        <v>0</v>
      </c>
      <c r="F47" s="42"/>
      <c r="G47" s="101">
        <v>0</v>
      </c>
      <c r="H47" s="43">
        <f t="shared" si="1"/>
        <v>0</v>
      </c>
      <c r="I47" s="43">
        <f t="shared" si="2"/>
        <v>0</v>
      </c>
      <c r="J47" s="43">
        <f t="shared" si="4"/>
        <v>0</v>
      </c>
      <c r="K47" s="43">
        <f t="shared" si="3"/>
        <v>0</v>
      </c>
      <c r="M47" s="116"/>
      <c r="N47" s="116"/>
      <c r="O47" s="116"/>
      <c r="P47" s="116"/>
      <c r="Q47" s="116"/>
      <c r="R47" s="116"/>
      <c r="S47" s="116"/>
      <c r="T47" s="116"/>
      <c r="U47" s="116"/>
      <c r="V47" s="116"/>
    </row>
    <row r="48" spans="1:22"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c r="M48" s="116"/>
      <c r="N48" s="116"/>
      <c r="O48" s="116"/>
      <c r="P48" s="116"/>
      <c r="Q48" s="116"/>
      <c r="R48" s="116"/>
      <c r="S48" s="116"/>
      <c r="T48" s="116"/>
      <c r="U48" s="116"/>
      <c r="V48" s="116"/>
    </row>
    <row r="49" spans="1:22" ht="11.25" customHeight="1">
      <c r="A49" s="99" t="s">
        <v>51</v>
      </c>
      <c r="B49" s="42">
        <v>32517</v>
      </c>
      <c r="C49" s="42">
        <v>399</v>
      </c>
      <c r="D49" s="100">
        <v>181169</v>
      </c>
      <c r="E49" s="99">
        <f t="shared" si="5"/>
        <v>214085</v>
      </c>
      <c r="F49" s="42">
        <v>870</v>
      </c>
      <c r="G49" s="101">
        <v>8806</v>
      </c>
      <c r="H49" s="43">
        <f t="shared" si="1"/>
        <v>9676</v>
      </c>
      <c r="I49" s="43">
        <f t="shared" si="2"/>
        <v>33786</v>
      </c>
      <c r="J49" s="43">
        <f t="shared" si="4"/>
        <v>189975</v>
      </c>
      <c r="K49" s="43">
        <f t="shared" si="3"/>
        <v>223761</v>
      </c>
      <c r="M49" s="116"/>
      <c r="N49" s="116"/>
      <c r="O49" s="116"/>
      <c r="P49" s="116"/>
      <c r="Q49" s="116"/>
      <c r="R49" s="116"/>
      <c r="S49" s="116"/>
      <c r="T49" s="116"/>
      <c r="U49" s="116"/>
      <c r="V49" s="116"/>
    </row>
    <row r="50" spans="1:22" ht="11.25" customHeight="1">
      <c r="A50" s="99" t="s">
        <v>52</v>
      </c>
      <c r="B50" s="42">
        <v>6</v>
      </c>
      <c r="C50" s="42">
        <v>0</v>
      </c>
      <c r="D50" s="100">
        <v>55</v>
      </c>
      <c r="E50" s="99">
        <f t="shared" si="5"/>
        <v>61</v>
      </c>
      <c r="F50" s="42">
        <v>5</v>
      </c>
      <c r="G50" s="101">
        <v>34</v>
      </c>
      <c r="H50" s="43">
        <f t="shared" si="1"/>
        <v>39</v>
      </c>
      <c r="I50" s="43">
        <f t="shared" si="2"/>
        <v>11</v>
      </c>
      <c r="J50" s="43">
        <f t="shared" si="4"/>
        <v>89</v>
      </c>
      <c r="K50" s="43">
        <f t="shared" si="3"/>
        <v>100</v>
      </c>
      <c r="M50" s="116"/>
      <c r="N50" s="116"/>
      <c r="O50" s="116"/>
      <c r="P50" s="116"/>
      <c r="Q50" s="116"/>
      <c r="R50" s="116"/>
      <c r="S50" s="116"/>
      <c r="T50" s="116"/>
      <c r="U50" s="116"/>
      <c r="V50" s="116"/>
    </row>
    <row r="51" spans="1:22" ht="11.25" customHeight="1">
      <c r="A51" s="99" t="s">
        <v>53</v>
      </c>
      <c r="B51" s="42">
        <v>47163</v>
      </c>
      <c r="C51" s="42">
        <v>8053</v>
      </c>
      <c r="D51" s="100">
        <v>226191</v>
      </c>
      <c r="E51" s="99">
        <f t="shared" si="5"/>
        <v>281407</v>
      </c>
      <c r="F51" s="42">
        <v>963</v>
      </c>
      <c r="G51" s="101">
        <v>11791</v>
      </c>
      <c r="H51" s="43">
        <f t="shared" si="1"/>
        <v>12754</v>
      </c>
      <c r="I51" s="43">
        <f t="shared" si="2"/>
        <v>56179</v>
      </c>
      <c r="J51" s="43">
        <f t="shared" si="4"/>
        <v>237982</v>
      </c>
      <c r="K51" s="43">
        <f t="shared" si="3"/>
        <v>294161</v>
      </c>
      <c r="M51" s="116"/>
      <c r="N51" s="116"/>
      <c r="O51" s="116"/>
      <c r="P51" s="116"/>
      <c r="Q51" s="116"/>
      <c r="R51" s="116"/>
      <c r="S51" s="116"/>
      <c r="T51" s="116"/>
      <c r="U51" s="116"/>
      <c r="V51" s="116"/>
    </row>
    <row r="52" spans="1:22"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c r="M52" s="116"/>
      <c r="N52" s="116"/>
      <c r="O52" s="116"/>
      <c r="P52" s="116"/>
      <c r="Q52" s="116"/>
      <c r="R52" s="116"/>
      <c r="S52" s="116"/>
      <c r="T52" s="116"/>
      <c r="U52" s="116"/>
      <c r="V52" s="116"/>
    </row>
    <row r="53" spans="1:22"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c r="M53" s="116"/>
      <c r="N53" s="116"/>
      <c r="O53" s="116"/>
      <c r="P53" s="116"/>
      <c r="Q53" s="116"/>
      <c r="R53" s="116"/>
      <c r="S53" s="116"/>
      <c r="T53" s="116"/>
      <c r="U53" s="116"/>
      <c r="V53" s="116"/>
    </row>
    <row r="54" spans="1:22"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c r="M54" s="116"/>
      <c r="N54" s="116"/>
      <c r="O54" s="116"/>
      <c r="P54" s="116"/>
      <c r="Q54" s="116"/>
      <c r="R54" s="116"/>
      <c r="S54" s="116"/>
      <c r="T54" s="116"/>
      <c r="U54" s="116"/>
      <c r="V54" s="116"/>
    </row>
    <row r="55" spans="1:22" ht="11.25" customHeight="1">
      <c r="A55" s="99" t="s">
        <v>57</v>
      </c>
      <c r="B55" s="42">
        <v>70037</v>
      </c>
      <c r="C55" s="42">
        <v>146012</v>
      </c>
      <c r="D55" s="100">
        <v>818047</v>
      </c>
      <c r="E55" s="99">
        <f t="shared" si="5"/>
        <v>1034096</v>
      </c>
      <c r="F55" s="42">
        <v>63100</v>
      </c>
      <c r="G55" s="101">
        <v>206153</v>
      </c>
      <c r="H55" s="43">
        <f t="shared" si="1"/>
        <v>269253</v>
      </c>
      <c r="I55" s="43">
        <f t="shared" si="2"/>
        <v>279149</v>
      </c>
      <c r="J55" s="43">
        <f t="shared" si="4"/>
        <v>1024200</v>
      </c>
      <c r="K55" s="43">
        <f t="shared" si="3"/>
        <v>1303349</v>
      </c>
      <c r="M55" s="116"/>
      <c r="N55" s="116"/>
      <c r="O55" s="116"/>
      <c r="P55" s="116"/>
      <c r="Q55" s="116"/>
      <c r="R55" s="116"/>
      <c r="S55" s="116"/>
      <c r="T55" s="116"/>
      <c r="U55" s="116"/>
      <c r="V55" s="116"/>
    </row>
    <row r="56" spans="1:22" ht="11.25" customHeight="1">
      <c r="A56" s="99" t="s">
        <v>58</v>
      </c>
      <c r="B56" s="42">
        <v>3514</v>
      </c>
      <c r="C56" s="42">
        <v>11442</v>
      </c>
      <c r="D56" s="100">
        <v>29380</v>
      </c>
      <c r="E56" s="99">
        <f t="shared" si="5"/>
        <v>44336</v>
      </c>
      <c r="F56" s="42">
        <v>5588</v>
      </c>
      <c r="G56" s="101">
        <v>3699</v>
      </c>
      <c r="H56" s="43">
        <f t="shared" si="1"/>
        <v>9287</v>
      </c>
      <c r="I56" s="43">
        <f t="shared" si="2"/>
        <v>20544</v>
      </c>
      <c r="J56" s="43">
        <f t="shared" si="4"/>
        <v>33079</v>
      </c>
      <c r="K56" s="43">
        <f t="shared" si="3"/>
        <v>53623</v>
      </c>
      <c r="M56" s="116"/>
      <c r="N56" s="116"/>
      <c r="O56" s="116"/>
      <c r="P56" s="116"/>
      <c r="Q56" s="116"/>
      <c r="R56" s="116"/>
      <c r="S56" s="116"/>
      <c r="T56" s="116"/>
      <c r="U56" s="116"/>
      <c r="V56" s="116"/>
    </row>
    <row r="57" spans="1:22" ht="11.25" customHeight="1">
      <c r="A57" s="99" t="s">
        <v>59</v>
      </c>
      <c r="B57" s="42">
        <v>10809</v>
      </c>
      <c r="C57" s="42">
        <v>70296</v>
      </c>
      <c r="D57" s="100">
        <v>328526</v>
      </c>
      <c r="E57" s="99">
        <f t="shared" si="5"/>
        <v>409631</v>
      </c>
      <c r="F57" s="42">
        <v>96921</v>
      </c>
      <c r="G57" s="101">
        <v>250662</v>
      </c>
      <c r="H57" s="43">
        <f t="shared" si="1"/>
        <v>347583</v>
      </c>
      <c r="I57" s="43">
        <f t="shared" si="2"/>
        <v>178026</v>
      </c>
      <c r="J57" s="43">
        <f t="shared" si="4"/>
        <v>579188</v>
      </c>
      <c r="K57" s="43">
        <f t="shared" si="3"/>
        <v>757214</v>
      </c>
      <c r="M57" s="116"/>
      <c r="N57" s="116"/>
      <c r="O57" s="116"/>
      <c r="P57" s="116"/>
      <c r="Q57" s="116"/>
      <c r="R57" s="116"/>
      <c r="S57" s="116"/>
      <c r="T57" s="116"/>
      <c r="U57" s="116"/>
      <c r="V57" s="116"/>
    </row>
    <row r="58" spans="1:22" ht="11.25" customHeight="1">
      <c r="A58" s="99" t="s">
        <v>60</v>
      </c>
      <c r="B58" s="42">
        <v>352857</v>
      </c>
      <c r="C58" s="42">
        <v>1792</v>
      </c>
      <c r="D58" s="100">
        <v>1814615</v>
      </c>
      <c r="E58" s="99">
        <f t="shared" si="5"/>
        <v>2169264</v>
      </c>
      <c r="F58" s="42">
        <v>8545</v>
      </c>
      <c r="G58" s="101">
        <v>36976</v>
      </c>
      <c r="H58" s="43">
        <f t="shared" si="1"/>
        <v>45521</v>
      </c>
      <c r="I58" s="43">
        <f t="shared" si="2"/>
        <v>363194</v>
      </c>
      <c r="J58" s="43">
        <f t="shared" si="4"/>
        <v>1851591</v>
      </c>
      <c r="K58" s="43">
        <f t="shared" si="3"/>
        <v>2214785</v>
      </c>
      <c r="M58" s="116"/>
      <c r="N58" s="116"/>
      <c r="O58" s="116"/>
      <c r="P58" s="116"/>
      <c r="Q58" s="116"/>
      <c r="R58" s="116"/>
      <c r="S58" s="116"/>
      <c r="T58" s="116"/>
      <c r="U58" s="116"/>
      <c r="V58" s="116"/>
    </row>
    <row r="59" spans="1:22" ht="11.25" customHeight="1">
      <c r="A59" s="99" t="s">
        <v>61</v>
      </c>
      <c r="B59" s="42">
        <v>37280</v>
      </c>
      <c r="C59" s="42">
        <v>282931</v>
      </c>
      <c r="D59" s="100">
        <v>1118510</v>
      </c>
      <c r="E59" s="99">
        <f t="shared" si="5"/>
        <v>1438721</v>
      </c>
      <c r="F59" s="42">
        <v>54499</v>
      </c>
      <c r="G59" s="101">
        <v>233547</v>
      </c>
      <c r="H59" s="43">
        <f t="shared" si="1"/>
        <v>288046</v>
      </c>
      <c r="I59" s="43">
        <f t="shared" si="2"/>
        <v>374710</v>
      </c>
      <c r="J59" s="43">
        <f t="shared" si="4"/>
        <v>1352057</v>
      </c>
      <c r="K59" s="43">
        <f t="shared" si="3"/>
        <v>1726767</v>
      </c>
      <c r="M59" s="116"/>
      <c r="N59" s="116"/>
      <c r="O59" s="116"/>
      <c r="P59" s="116"/>
      <c r="Q59" s="116"/>
      <c r="R59" s="116"/>
      <c r="S59" s="116"/>
      <c r="T59" s="116"/>
      <c r="U59" s="116"/>
      <c r="V59" s="116"/>
    </row>
    <row r="60" spans="1:22" ht="11.25" customHeight="1">
      <c r="A60" s="99" t="s">
        <v>62</v>
      </c>
      <c r="B60" s="42">
        <v>0</v>
      </c>
      <c r="C60" s="42">
        <v>0</v>
      </c>
      <c r="D60" s="100">
        <v>0</v>
      </c>
      <c r="E60" s="99">
        <f t="shared" si="5"/>
        <v>0</v>
      </c>
      <c r="F60" s="42">
        <v>22</v>
      </c>
      <c r="G60" s="101">
        <v>101</v>
      </c>
      <c r="H60" s="43">
        <f t="shared" si="1"/>
        <v>123</v>
      </c>
      <c r="I60" s="43">
        <f t="shared" si="2"/>
        <v>22</v>
      </c>
      <c r="J60" s="43">
        <f t="shared" si="4"/>
        <v>101</v>
      </c>
      <c r="K60" s="43">
        <f t="shared" si="3"/>
        <v>123</v>
      </c>
      <c r="M60" s="116"/>
      <c r="N60" s="116"/>
      <c r="O60" s="116"/>
      <c r="P60" s="116"/>
      <c r="Q60" s="116"/>
      <c r="R60" s="116"/>
      <c r="S60" s="116"/>
      <c r="T60" s="116"/>
      <c r="U60" s="116"/>
      <c r="V60" s="116"/>
    </row>
    <row r="61" spans="1:22" ht="11.25" customHeight="1">
      <c r="A61" s="99" t="s">
        <v>63</v>
      </c>
      <c r="B61" s="42">
        <v>361</v>
      </c>
      <c r="C61" s="42">
        <v>285</v>
      </c>
      <c r="D61" s="100">
        <v>5500</v>
      </c>
      <c r="E61" s="99">
        <f t="shared" si="5"/>
        <v>6146</v>
      </c>
      <c r="F61" s="42">
        <v>65</v>
      </c>
      <c r="G61" s="101">
        <v>1786</v>
      </c>
      <c r="H61" s="43">
        <f t="shared" si="1"/>
        <v>1851</v>
      </c>
      <c r="I61" s="43">
        <f t="shared" si="2"/>
        <v>711</v>
      </c>
      <c r="J61" s="43">
        <f t="shared" si="4"/>
        <v>7286</v>
      </c>
      <c r="K61" s="43">
        <f t="shared" si="3"/>
        <v>7997</v>
      </c>
      <c r="M61" s="116"/>
      <c r="N61" s="116"/>
      <c r="O61" s="116"/>
      <c r="P61" s="116"/>
      <c r="Q61" s="116"/>
      <c r="R61" s="116"/>
      <c r="S61" s="116"/>
      <c r="T61" s="116"/>
      <c r="U61" s="116"/>
      <c r="V61" s="116"/>
    </row>
    <row r="62" spans="1:22" ht="11.25" customHeight="1">
      <c r="A62" s="99" t="s">
        <v>64</v>
      </c>
      <c r="B62" s="42">
        <v>34994</v>
      </c>
      <c r="C62" s="42">
        <v>49</v>
      </c>
      <c r="D62" s="100">
        <v>150733</v>
      </c>
      <c r="E62" s="99">
        <f t="shared" si="5"/>
        <v>185776</v>
      </c>
      <c r="F62" s="42">
        <v>158</v>
      </c>
      <c r="G62" s="101">
        <v>369</v>
      </c>
      <c r="H62" s="43">
        <f t="shared" si="1"/>
        <v>527</v>
      </c>
      <c r="I62" s="43">
        <f t="shared" si="2"/>
        <v>35201</v>
      </c>
      <c r="J62" s="43">
        <f t="shared" si="4"/>
        <v>151102</v>
      </c>
      <c r="K62" s="43">
        <f t="shared" si="3"/>
        <v>186303</v>
      </c>
      <c r="M62" s="116"/>
      <c r="N62" s="116"/>
      <c r="O62" s="116"/>
      <c r="P62" s="116"/>
      <c r="Q62" s="116"/>
      <c r="R62" s="116"/>
      <c r="S62" s="116"/>
      <c r="T62" s="116"/>
      <c r="U62" s="116"/>
      <c r="V62" s="116"/>
    </row>
    <row r="63" spans="1:22" ht="11.25" customHeight="1">
      <c r="A63" s="99" t="s">
        <v>65</v>
      </c>
      <c r="B63" s="42">
        <v>322</v>
      </c>
      <c r="C63" s="42">
        <v>80</v>
      </c>
      <c r="D63" s="100">
        <v>1925</v>
      </c>
      <c r="E63" s="99">
        <f t="shared" si="5"/>
        <v>2327</v>
      </c>
      <c r="F63" s="42">
        <v>185</v>
      </c>
      <c r="G63" s="101">
        <v>522</v>
      </c>
      <c r="H63" s="43">
        <f t="shared" si="1"/>
        <v>707</v>
      </c>
      <c r="I63" s="43">
        <f t="shared" si="2"/>
        <v>587</v>
      </c>
      <c r="J63" s="43">
        <f t="shared" si="4"/>
        <v>2447</v>
      </c>
      <c r="K63" s="43">
        <f t="shared" si="3"/>
        <v>3034</v>
      </c>
      <c r="M63" s="116"/>
      <c r="N63" s="116"/>
      <c r="O63" s="116"/>
      <c r="P63" s="116"/>
      <c r="Q63" s="116"/>
      <c r="R63" s="116"/>
      <c r="S63" s="116"/>
      <c r="T63" s="116"/>
      <c r="U63" s="116"/>
      <c r="V63" s="116"/>
    </row>
    <row r="64" spans="1:22" ht="11.25" customHeight="1">
      <c r="A64" s="99" t="s">
        <v>66</v>
      </c>
      <c r="B64" s="42">
        <v>3804</v>
      </c>
      <c r="C64" s="42">
        <v>12</v>
      </c>
      <c r="D64" s="100">
        <v>24797</v>
      </c>
      <c r="E64" s="99">
        <f t="shared" si="5"/>
        <v>28613</v>
      </c>
      <c r="F64" s="42">
        <v>49</v>
      </c>
      <c r="G64" s="101">
        <v>546</v>
      </c>
      <c r="H64" s="43">
        <f t="shared" si="1"/>
        <v>595</v>
      </c>
      <c r="I64" s="43">
        <f t="shared" si="2"/>
        <v>3865</v>
      </c>
      <c r="J64" s="43">
        <f t="shared" si="4"/>
        <v>25343</v>
      </c>
      <c r="K64" s="43">
        <f t="shared" si="3"/>
        <v>29208</v>
      </c>
      <c r="M64" s="116"/>
      <c r="N64" s="116"/>
      <c r="O64" s="116"/>
      <c r="P64" s="116"/>
      <c r="Q64" s="116"/>
      <c r="R64" s="116"/>
      <c r="S64" s="116"/>
      <c r="T64" s="116"/>
      <c r="U64" s="116"/>
      <c r="V64" s="116"/>
    </row>
    <row r="65" spans="1:22" ht="11.25" customHeight="1">
      <c r="A65" s="99" t="s">
        <v>67</v>
      </c>
      <c r="B65" s="42">
        <v>2546</v>
      </c>
      <c r="C65" s="42">
        <v>826</v>
      </c>
      <c r="D65" s="100">
        <v>22942</v>
      </c>
      <c r="E65" s="99">
        <f t="shared" si="5"/>
        <v>26314</v>
      </c>
      <c r="F65" s="42">
        <v>2533</v>
      </c>
      <c r="G65" s="101">
        <v>3718</v>
      </c>
      <c r="H65" s="43">
        <f t="shared" si="1"/>
        <v>6251</v>
      </c>
      <c r="I65" s="43">
        <f t="shared" si="2"/>
        <v>5905</v>
      </c>
      <c r="J65" s="43">
        <f t="shared" si="4"/>
        <v>26660</v>
      </c>
      <c r="K65" s="43">
        <f t="shared" si="3"/>
        <v>32565</v>
      </c>
      <c r="M65" s="116"/>
      <c r="N65" s="116"/>
      <c r="O65" s="116"/>
      <c r="P65" s="116"/>
      <c r="Q65" s="116"/>
      <c r="R65" s="116"/>
      <c r="S65" s="116"/>
      <c r="T65" s="116"/>
      <c r="U65" s="116"/>
      <c r="V65" s="116"/>
    </row>
    <row r="66" spans="1:22" ht="11.25" customHeight="1">
      <c r="A66" s="99" t="s">
        <v>68</v>
      </c>
      <c r="B66" s="42">
        <v>13284</v>
      </c>
      <c r="C66" s="42">
        <v>675</v>
      </c>
      <c r="D66" s="100">
        <v>69821</v>
      </c>
      <c r="E66" s="99">
        <f t="shared" si="5"/>
        <v>83780</v>
      </c>
      <c r="F66" s="42">
        <v>1611</v>
      </c>
      <c r="G66" s="101">
        <v>9833</v>
      </c>
      <c r="H66" s="43">
        <f t="shared" si="1"/>
        <v>11444</v>
      </c>
      <c r="I66" s="43">
        <f t="shared" si="2"/>
        <v>15570</v>
      </c>
      <c r="J66" s="43">
        <f t="shared" si="4"/>
        <v>79654</v>
      </c>
      <c r="K66" s="43">
        <f t="shared" si="3"/>
        <v>95224</v>
      </c>
      <c r="M66" s="116"/>
      <c r="N66" s="116"/>
      <c r="O66" s="116"/>
      <c r="P66" s="116"/>
      <c r="Q66" s="116"/>
      <c r="R66" s="116"/>
      <c r="S66" s="116"/>
      <c r="T66" s="116"/>
      <c r="U66" s="116"/>
      <c r="V66" s="116"/>
    </row>
    <row r="67" spans="1:22" ht="11.25" customHeight="1">
      <c r="A67" s="99" t="s">
        <v>69</v>
      </c>
      <c r="B67" s="42">
        <v>863</v>
      </c>
      <c r="C67" s="42">
        <v>440</v>
      </c>
      <c r="D67" s="100">
        <v>6707</v>
      </c>
      <c r="E67" s="99">
        <f t="shared" si="5"/>
        <v>8010</v>
      </c>
      <c r="F67" s="42">
        <v>120</v>
      </c>
      <c r="G67" s="101">
        <v>819</v>
      </c>
      <c r="H67" s="43">
        <f t="shared" si="1"/>
        <v>939</v>
      </c>
      <c r="I67" s="43">
        <f t="shared" si="2"/>
        <v>1423</v>
      </c>
      <c r="J67" s="43">
        <f t="shared" si="4"/>
        <v>7526</v>
      </c>
      <c r="K67" s="43">
        <f t="shared" si="3"/>
        <v>8949</v>
      </c>
      <c r="M67" s="116"/>
      <c r="N67" s="116"/>
      <c r="O67" s="116"/>
      <c r="P67" s="116"/>
      <c r="Q67" s="116"/>
      <c r="R67" s="116"/>
      <c r="S67" s="116"/>
      <c r="T67" s="116"/>
      <c r="U67" s="116"/>
      <c r="V67" s="116"/>
    </row>
    <row r="68" spans="1:22"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c r="M68" s="116"/>
      <c r="N68" s="116"/>
      <c r="O68" s="116"/>
      <c r="P68" s="116"/>
      <c r="Q68" s="116"/>
      <c r="R68" s="116" t="s">
        <v>126</v>
      </c>
      <c r="S68" s="116"/>
      <c r="T68" s="116"/>
      <c r="U68" s="116"/>
      <c r="V68" s="116"/>
    </row>
    <row r="69" spans="1:22" ht="11.25" customHeight="1">
      <c r="A69" s="99" t="s">
        <v>71</v>
      </c>
      <c r="B69" s="42">
        <v>16098</v>
      </c>
      <c r="C69" s="42">
        <v>4694</v>
      </c>
      <c r="D69" s="100">
        <v>141183</v>
      </c>
      <c r="E69" s="99">
        <f t="shared" si="5"/>
        <v>161975</v>
      </c>
      <c r="F69" s="42">
        <v>8925</v>
      </c>
      <c r="G69" s="101">
        <v>45212</v>
      </c>
      <c r="H69" s="43">
        <f t="shared" si="1"/>
        <v>54137</v>
      </c>
      <c r="I69" s="43">
        <f t="shared" si="2"/>
        <v>29717</v>
      </c>
      <c r="J69" s="43">
        <f t="shared" si="4"/>
        <v>186395</v>
      </c>
      <c r="K69" s="43">
        <f t="shared" si="3"/>
        <v>216112</v>
      </c>
      <c r="M69" s="116"/>
      <c r="N69" s="116"/>
      <c r="O69" s="116"/>
      <c r="P69" s="116"/>
      <c r="Q69" s="116"/>
      <c r="R69" s="116"/>
      <c r="S69" s="116"/>
      <c r="T69" s="116"/>
      <c r="U69" s="116"/>
      <c r="V69" s="116"/>
    </row>
    <row r="70" spans="1:22" ht="11.25" customHeight="1">
      <c r="A70" s="99" t="s">
        <v>72</v>
      </c>
      <c r="B70" s="42">
        <v>137</v>
      </c>
      <c r="C70" s="42">
        <v>45</v>
      </c>
      <c r="D70" s="100">
        <v>1519</v>
      </c>
      <c r="E70" s="99">
        <f t="shared" si="5"/>
        <v>1701</v>
      </c>
      <c r="F70" s="42">
        <v>35</v>
      </c>
      <c r="G70" s="101">
        <v>150</v>
      </c>
      <c r="H70" s="43">
        <f t="shared" si="1"/>
        <v>185</v>
      </c>
      <c r="I70" s="43">
        <f t="shared" si="2"/>
        <v>217</v>
      </c>
      <c r="J70" s="43">
        <f t="shared" si="4"/>
        <v>1669</v>
      </c>
      <c r="K70" s="43">
        <f t="shared" si="3"/>
        <v>1886</v>
      </c>
      <c r="M70" s="116"/>
      <c r="N70" s="116"/>
      <c r="O70" s="116"/>
      <c r="P70" s="116"/>
      <c r="Q70" s="116"/>
      <c r="R70" s="116"/>
      <c r="S70" s="116"/>
      <c r="T70" s="116"/>
      <c r="U70" s="116"/>
      <c r="V70" s="116"/>
    </row>
    <row r="71" spans="1:22" ht="11.25" customHeight="1">
      <c r="A71" s="99" t="s">
        <v>73</v>
      </c>
      <c r="B71" s="42">
        <v>9605</v>
      </c>
      <c r="C71" s="42">
        <v>4418</v>
      </c>
      <c r="D71" s="100">
        <v>92306</v>
      </c>
      <c r="E71" s="99">
        <f t="shared" si="5"/>
        <v>106329</v>
      </c>
      <c r="F71" s="42">
        <v>6340</v>
      </c>
      <c r="G71" s="101">
        <v>11262</v>
      </c>
      <c r="H71" s="43">
        <f t="shared" si="1"/>
        <v>17602</v>
      </c>
      <c r="I71" s="43">
        <f t="shared" si="2"/>
        <v>20363</v>
      </c>
      <c r="J71" s="43">
        <f t="shared" si="4"/>
        <v>103568</v>
      </c>
      <c r="K71" s="43">
        <f t="shared" si="3"/>
        <v>123931</v>
      </c>
      <c r="M71" s="116"/>
      <c r="N71" s="116"/>
      <c r="O71" s="116"/>
      <c r="P71" s="116"/>
      <c r="Q71" s="116"/>
      <c r="R71" s="116"/>
      <c r="S71" s="116"/>
      <c r="T71" s="116"/>
      <c r="U71" s="116"/>
      <c r="V71" s="116"/>
    </row>
    <row r="72" spans="1:22" ht="11.25" customHeight="1">
      <c r="A72" s="99" t="s">
        <v>74</v>
      </c>
      <c r="B72" s="42">
        <v>9974</v>
      </c>
      <c r="C72" s="42">
        <v>1258</v>
      </c>
      <c r="D72" s="100">
        <v>56221</v>
      </c>
      <c r="E72" s="99">
        <f t="shared" si="5"/>
        <v>67453</v>
      </c>
      <c r="F72" s="42">
        <v>2287</v>
      </c>
      <c r="G72" s="101">
        <v>21781</v>
      </c>
      <c r="H72" s="43">
        <f t="shared" si="1"/>
        <v>24068</v>
      </c>
      <c r="I72" s="43">
        <f t="shared" si="2"/>
        <v>13519</v>
      </c>
      <c r="J72" s="43">
        <f t="shared" si="4"/>
        <v>78002</v>
      </c>
      <c r="K72" s="43">
        <f t="shared" si="3"/>
        <v>91521</v>
      </c>
      <c r="M72" s="116"/>
      <c r="N72" s="116"/>
      <c r="O72" s="116"/>
      <c r="P72" s="116"/>
      <c r="Q72" s="116"/>
      <c r="R72" s="116"/>
      <c r="S72" s="116"/>
      <c r="T72" s="116"/>
      <c r="U72" s="116"/>
      <c r="V72" s="116"/>
    </row>
    <row r="73" spans="1:22" ht="11.25" customHeight="1">
      <c r="A73" s="99" t="s">
        <v>75</v>
      </c>
      <c r="B73" s="42">
        <v>0</v>
      </c>
      <c r="C73" s="42">
        <v>5</v>
      </c>
      <c r="D73" s="100">
        <v>73</v>
      </c>
      <c r="E73" s="99">
        <f t="shared" si="5"/>
        <v>78</v>
      </c>
      <c r="F73" s="42">
        <v>0</v>
      </c>
      <c r="G73" s="101">
        <v>0</v>
      </c>
      <c r="H73" s="43">
        <f t="shared" si="1"/>
        <v>0</v>
      </c>
      <c r="I73" s="43">
        <f t="shared" si="2"/>
        <v>5</v>
      </c>
      <c r="J73" s="43">
        <f t="shared" si="4"/>
        <v>73</v>
      </c>
      <c r="K73" s="43">
        <f t="shared" si="3"/>
        <v>78</v>
      </c>
      <c r="M73" s="116"/>
      <c r="N73" s="116"/>
      <c r="O73" s="116"/>
      <c r="P73" s="116"/>
      <c r="Q73" s="116"/>
      <c r="R73" s="116"/>
      <c r="S73" s="116"/>
      <c r="T73" s="116"/>
      <c r="U73" s="116"/>
      <c r="V73" s="116"/>
    </row>
    <row r="74" spans="1:22" ht="11.25" customHeight="1">
      <c r="A74" s="99" t="s">
        <v>76</v>
      </c>
      <c r="B74" s="42">
        <v>53090</v>
      </c>
      <c r="C74" s="42">
        <v>2558</v>
      </c>
      <c r="D74" s="100">
        <v>231972</v>
      </c>
      <c r="E74" s="99">
        <f t="shared" si="5"/>
        <v>287620</v>
      </c>
      <c r="F74" s="42">
        <v>5736</v>
      </c>
      <c r="G74" s="101">
        <v>20166</v>
      </c>
      <c r="H74" s="43">
        <f t="shared" si="1"/>
        <v>25902</v>
      </c>
      <c r="I74" s="43">
        <f t="shared" si="2"/>
        <v>61384</v>
      </c>
      <c r="J74" s="43">
        <f t="shared" si="4"/>
        <v>252138</v>
      </c>
      <c r="K74" s="43">
        <f t="shared" si="3"/>
        <v>313522</v>
      </c>
      <c r="M74" s="116"/>
      <c r="N74" s="116"/>
      <c r="O74" s="116"/>
      <c r="P74" s="116"/>
      <c r="Q74" s="116"/>
      <c r="R74" s="116"/>
      <c r="S74" s="116"/>
      <c r="T74" s="116"/>
      <c r="U74" s="116"/>
      <c r="V74" s="116"/>
    </row>
    <row r="75" spans="1:22"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c r="M75" s="116"/>
      <c r="N75" s="116"/>
      <c r="O75" s="116"/>
      <c r="P75" s="116"/>
      <c r="Q75" s="116"/>
      <c r="R75" s="116"/>
      <c r="S75" s="116"/>
      <c r="T75" s="116"/>
      <c r="U75" s="116"/>
      <c r="V75" s="116"/>
    </row>
    <row r="76" spans="1:22" ht="11.25" customHeight="1">
      <c r="A76" s="99" t="s">
        <v>78</v>
      </c>
      <c r="B76" s="42">
        <v>53958</v>
      </c>
      <c r="C76" s="42">
        <v>0</v>
      </c>
      <c r="D76" s="100">
        <v>375668</v>
      </c>
      <c r="E76" s="99">
        <f t="shared" si="5"/>
        <v>429626</v>
      </c>
      <c r="F76" s="42">
        <v>7132</v>
      </c>
      <c r="G76" s="101">
        <v>88734</v>
      </c>
      <c r="H76" s="43">
        <f t="shared" si="1"/>
        <v>95866</v>
      </c>
      <c r="I76" s="43">
        <f t="shared" si="2"/>
        <v>61090</v>
      </c>
      <c r="J76" s="43">
        <f t="shared" si="4"/>
        <v>464402</v>
      </c>
      <c r="K76" s="43">
        <f t="shared" si="3"/>
        <v>525492</v>
      </c>
      <c r="M76" s="116"/>
      <c r="N76" s="116"/>
      <c r="O76" s="116"/>
      <c r="P76" s="116"/>
      <c r="Q76" s="116"/>
      <c r="R76" s="116"/>
      <c r="S76" s="116"/>
      <c r="T76" s="116"/>
      <c r="U76" s="116"/>
      <c r="V76" s="116"/>
    </row>
    <row r="77" spans="1:22" ht="11.25" customHeight="1">
      <c r="A77" s="99" t="s">
        <v>79</v>
      </c>
      <c r="B77" s="42">
        <v>57</v>
      </c>
      <c r="C77" s="42">
        <v>33</v>
      </c>
      <c r="D77" s="100">
        <v>1096</v>
      </c>
      <c r="E77" s="99">
        <f t="shared" si="5"/>
        <v>1186</v>
      </c>
      <c r="F77" s="42">
        <v>11</v>
      </c>
      <c r="G77" s="101">
        <v>154</v>
      </c>
      <c r="H77" s="43">
        <f t="shared" si="1"/>
        <v>165</v>
      </c>
      <c r="I77" s="43">
        <f t="shared" si="2"/>
        <v>101</v>
      </c>
      <c r="J77" s="43">
        <f t="shared" si="4"/>
        <v>1250</v>
      </c>
      <c r="K77" s="43">
        <f t="shared" si="3"/>
        <v>1351</v>
      </c>
      <c r="M77" s="116"/>
      <c r="N77" s="116"/>
      <c r="O77" s="116"/>
      <c r="P77" s="116"/>
      <c r="Q77" s="116"/>
      <c r="R77" s="116"/>
      <c r="S77" s="116"/>
      <c r="T77" s="116"/>
      <c r="U77" s="116"/>
      <c r="V77" s="116"/>
    </row>
    <row r="78" spans="1:22"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c r="M78" s="116"/>
      <c r="N78" s="116"/>
      <c r="O78" s="116"/>
      <c r="P78" s="116"/>
      <c r="Q78" s="116"/>
      <c r="R78" s="116"/>
      <c r="S78" s="116"/>
      <c r="T78" s="116"/>
      <c r="U78" s="116"/>
      <c r="V78" s="116"/>
    </row>
    <row r="79" spans="1:22" ht="11.25" customHeight="1">
      <c r="A79" s="99" t="s">
        <v>81</v>
      </c>
      <c r="B79" s="42">
        <v>159</v>
      </c>
      <c r="C79" s="42">
        <v>0</v>
      </c>
      <c r="D79" s="100">
        <v>1439</v>
      </c>
      <c r="E79" s="99">
        <f t="shared" si="5"/>
        <v>1598</v>
      </c>
      <c r="F79" s="42">
        <v>65</v>
      </c>
      <c r="G79" s="101">
        <v>231</v>
      </c>
      <c r="H79" s="43">
        <f t="shared" si="1"/>
        <v>296</v>
      </c>
      <c r="I79" s="43">
        <f t="shared" si="2"/>
        <v>224</v>
      </c>
      <c r="J79" s="43">
        <f t="shared" si="4"/>
        <v>1670</v>
      </c>
      <c r="K79" s="43">
        <f t="shared" si="3"/>
        <v>1894</v>
      </c>
      <c r="M79" s="116"/>
      <c r="N79" s="116"/>
      <c r="O79" s="116"/>
      <c r="P79" s="116"/>
      <c r="Q79" s="116"/>
      <c r="R79" s="116"/>
      <c r="S79" s="116"/>
      <c r="T79" s="116"/>
      <c r="U79" s="116"/>
      <c r="V79" s="116"/>
    </row>
    <row r="80" spans="1:22" ht="11.25" customHeight="1">
      <c r="A80" s="99" t="s">
        <v>82</v>
      </c>
      <c r="B80" s="42">
        <v>0</v>
      </c>
      <c r="C80" s="42">
        <v>39</v>
      </c>
      <c r="D80" s="100">
        <v>287</v>
      </c>
      <c r="E80" s="99">
        <f t="shared" si="5"/>
        <v>326</v>
      </c>
      <c r="F80" s="42">
        <v>4</v>
      </c>
      <c r="G80" s="101">
        <v>222</v>
      </c>
      <c r="H80" s="43">
        <f t="shared" si="1"/>
        <v>226</v>
      </c>
      <c r="I80" s="43">
        <f t="shared" si="2"/>
        <v>43</v>
      </c>
      <c r="J80" s="43">
        <f t="shared" si="4"/>
        <v>509</v>
      </c>
      <c r="K80" s="43">
        <f t="shared" si="3"/>
        <v>552</v>
      </c>
      <c r="M80" s="116"/>
      <c r="N80" s="116"/>
      <c r="O80" s="116"/>
      <c r="P80" s="116"/>
      <c r="Q80" s="116"/>
      <c r="R80" s="116"/>
      <c r="S80" s="116"/>
      <c r="T80" s="116"/>
      <c r="U80" s="116"/>
      <c r="V80" s="116"/>
    </row>
    <row r="81" spans="1:22"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c r="M81" s="116"/>
      <c r="N81" s="116"/>
      <c r="O81" s="116"/>
      <c r="P81" s="116"/>
      <c r="Q81" s="116"/>
      <c r="R81" s="116"/>
      <c r="S81" s="116"/>
      <c r="T81" s="116"/>
      <c r="U81" s="116"/>
      <c r="V81" s="116"/>
    </row>
    <row r="82" spans="1:22" ht="11.25" customHeight="1">
      <c r="A82" s="99" t="s">
        <v>84</v>
      </c>
      <c r="B82" s="42">
        <v>344</v>
      </c>
      <c r="C82" s="42">
        <v>0</v>
      </c>
      <c r="D82" s="100">
        <v>988</v>
      </c>
      <c r="E82" s="99">
        <f t="shared" si="5"/>
        <v>1332</v>
      </c>
      <c r="F82" s="42">
        <v>7</v>
      </c>
      <c r="G82" s="101">
        <v>291</v>
      </c>
      <c r="H82" s="43">
        <f t="shared" si="1"/>
        <v>298</v>
      </c>
      <c r="I82" s="43">
        <f t="shared" si="2"/>
        <v>351</v>
      </c>
      <c r="J82" s="43">
        <f t="shared" si="4"/>
        <v>1279</v>
      </c>
      <c r="K82" s="43">
        <f t="shared" si="3"/>
        <v>1630</v>
      </c>
      <c r="M82" s="116"/>
      <c r="N82" s="116"/>
      <c r="O82" s="116"/>
      <c r="P82" s="116"/>
      <c r="Q82" s="116"/>
      <c r="R82" s="116"/>
      <c r="S82" s="116"/>
      <c r="T82" s="116"/>
      <c r="U82" s="116"/>
      <c r="V82" s="116"/>
    </row>
    <row r="83" spans="1:22" ht="11.25" customHeight="1">
      <c r="A83" s="99" t="s">
        <v>85</v>
      </c>
      <c r="B83" s="42">
        <v>4603</v>
      </c>
      <c r="C83" s="42">
        <v>53</v>
      </c>
      <c r="D83" s="100">
        <v>28488</v>
      </c>
      <c r="E83" s="99">
        <f t="shared" si="5"/>
        <v>33144</v>
      </c>
      <c r="F83" s="42">
        <v>48</v>
      </c>
      <c r="G83" s="101">
        <v>156</v>
      </c>
      <c r="H83" s="43">
        <f t="shared" si="1"/>
        <v>204</v>
      </c>
      <c r="I83" s="43">
        <f t="shared" si="2"/>
        <v>4704</v>
      </c>
      <c r="J83" s="43">
        <f t="shared" si="4"/>
        <v>28644</v>
      </c>
      <c r="K83" s="43">
        <f t="shared" si="3"/>
        <v>33348</v>
      </c>
      <c r="M83" s="116"/>
      <c r="N83" s="116"/>
      <c r="O83" s="116"/>
      <c r="P83" s="116"/>
      <c r="Q83" s="116"/>
      <c r="R83" s="116"/>
      <c r="S83" s="116"/>
      <c r="T83" s="116"/>
      <c r="U83" s="116"/>
      <c r="V83" s="116"/>
    </row>
    <row r="84" spans="1:22"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c r="M84" s="116"/>
      <c r="N84" s="116"/>
      <c r="O84" s="116"/>
      <c r="P84" s="116"/>
      <c r="Q84" s="116"/>
      <c r="R84" s="116"/>
      <c r="S84" s="116"/>
      <c r="T84" s="116"/>
      <c r="U84" s="116"/>
      <c r="V84" s="116"/>
    </row>
    <row r="85" spans="1:22"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c r="M85" s="116"/>
      <c r="N85" s="116"/>
      <c r="O85" s="116"/>
      <c r="P85" s="116"/>
      <c r="Q85" s="116"/>
      <c r="R85" s="116"/>
      <c r="S85" s="116"/>
      <c r="T85" s="116"/>
      <c r="U85" s="116"/>
      <c r="V85" s="116"/>
    </row>
    <row r="86" spans="1:22" ht="11.25" customHeight="1">
      <c r="A86" s="99" t="s">
        <v>88</v>
      </c>
      <c r="B86" s="42"/>
      <c r="C86" s="42">
        <v>0</v>
      </c>
      <c r="D86" s="100">
        <v>0</v>
      </c>
      <c r="E86" s="99">
        <f t="shared" si="5"/>
        <v>0</v>
      </c>
      <c r="F86" s="42"/>
      <c r="G86" s="101">
        <v>0</v>
      </c>
      <c r="H86" s="43">
        <f t="shared" si="1"/>
        <v>0</v>
      </c>
      <c r="I86" s="43">
        <f t="shared" si="2"/>
        <v>0</v>
      </c>
      <c r="J86" s="43">
        <f t="shared" si="4"/>
        <v>0</v>
      </c>
      <c r="K86" s="43">
        <f t="shared" si="3"/>
        <v>0</v>
      </c>
      <c r="M86" s="116"/>
      <c r="N86" s="116"/>
      <c r="O86" s="116"/>
      <c r="P86" s="116"/>
      <c r="Q86" s="116"/>
      <c r="R86" s="116"/>
      <c r="S86" s="116"/>
      <c r="T86" s="116"/>
      <c r="U86" s="116"/>
      <c r="V86" s="116"/>
    </row>
    <row r="87" spans="1:22"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c r="M87" s="116"/>
      <c r="N87" s="116"/>
      <c r="O87" s="116"/>
      <c r="P87" s="116"/>
      <c r="Q87" s="116"/>
      <c r="R87" s="116"/>
      <c r="S87" s="116"/>
      <c r="T87" s="116"/>
      <c r="U87" s="116"/>
      <c r="V87" s="116"/>
    </row>
    <row r="88" spans="1:22" ht="11.25" customHeight="1">
      <c r="A88" s="99" t="s">
        <v>90</v>
      </c>
      <c r="B88" s="42">
        <v>183</v>
      </c>
      <c r="C88" s="42">
        <v>24</v>
      </c>
      <c r="D88" s="100">
        <v>1772</v>
      </c>
      <c r="E88" s="99">
        <f t="shared" si="5"/>
        <v>1979</v>
      </c>
      <c r="F88" s="42">
        <v>21</v>
      </c>
      <c r="G88" s="101">
        <v>269</v>
      </c>
      <c r="H88" s="43">
        <f t="shared" si="1"/>
        <v>290</v>
      </c>
      <c r="I88" s="43">
        <f t="shared" si="2"/>
        <v>228</v>
      </c>
      <c r="J88" s="43">
        <f t="shared" si="4"/>
        <v>2041</v>
      </c>
      <c r="K88" s="43">
        <f t="shared" si="3"/>
        <v>2269</v>
      </c>
      <c r="M88" s="116"/>
      <c r="N88" s="116"/>
      <c r="O88" s="116"/>
      <c r="P88" s="116"/>
      <c r="Q88" s="116"/>
      <c r="R88" s="116"/>
      <c r="S88" s="116"/>
      <c r="T88" s="116"/>
      <c r="U88" s="116"/>
      <c r="V88" s="116"/>
    </row>
    <row r="89" spans="1:22" ht="11.25" customHeight="1">
      <c r="A89" s="99" t="s">
        <v>91</v>
      </c>
      <c r="B89" s="42">
        <v>3322</v>
      </c>
      <c r="C89" s="42">
        <v>1</v>
      </c>
      <c r="D89" s="100">
        <v>30927</v>
      </c>
      <c r="E89" s="99">
        <f t="shared" si="5"/>
        <v>34250</v>
      </c>
      <c r="F89" s="42">
        <v>1060</v>
      </c>
      <c r="G89" s="101">
        <v>388</v>
      </c>
      <c r="H89" s="43">
        <f t="shared" si="1"/>
        <v>1448</v>
      </c>
      <c r="I89" s="43">
        <f t="shared" si="2"/>
        <v>4383</v>
      </c>
      <c r="J89" s="43">
        <f t="shared" si="4"/>
        <v>31315</v>
      </c>
      <c r="K89" s="43">
        <f t="shared" si="3"/>
        <v>35698</v>
      </c>
      <c r="M89" s="116"/>
      <c r="N89" s="116"/>
      <c r="O89" s="116"/>
      <c r="P89" s="116"/>
      <c r="Q89" s="116"/>
      <c r="R89" s="116"/>
      <c r="S89" s="116"/>
      <c r="T89" s="116"/>
      <c r="U89" s="116"/>
      <c r="V89" s="116"/>
    </row>
    <row r="90" spans="1:22" ht="11.25" customHeight="1">
      <c r="A90" s="99" t="s">
        <v>92</v>
      </c>
      <c r="B90" s="42">
        <v>1084</v>
      </c>
      <c r="C90" s="42">
        <v>557</v>
      </c>
      <c r="D90" s="100">
        <v>3876</v>
      </c>
      <c r="E90" s="99">
        <f t="shared" si="5"/>
        <v>5517</v>
      </c>
      <c r="F90" s="42">
        <v>7</v>
      </c>
      <c r="G90" s="101">
        <v>154</v>
      </c>
      <c r="H90" s="43">
        <f t="shared" si="1"/>
        <v>161</v>
      </c>
      <c r="I90" s="43">
        <f t="shared" si="2"/>
        <v>1648</v>
      </c>
      <c r="J90" s="43">
        <f t="shared" si="4"/>
        <v>4030</v>
      </c>
      <c r="K90" s="43">
        <f t="shared" si="3"/>
        <v>5678</v>
      </c>
      <c r="M90" s="116"/>
      <c r="N90" s="116"/>
      <c r="O90" s="116"/>
      <c r="P90" s="116"/>
      <c r="Q90" s="116"/>
      <c r="R90" s="116"/>
      <c r="S90" s="116"/>
      <c r="T90" s="116"/>
      <c r="U90" s="116"/>
      <c r="V90" s="116"/>
    </row>
    <row r="91" spans="1:22" ht="11.25" customHeight="1">
      <c r="A91" s="99" t="s">
        <v>93</v>
      </c>
      <c r="B91" s="42">
        <v>39438</v>
      </c>
      <c r="C91" s="42">
        <v>22090</v>
      </c>
      <c r="D91" s="100">
        <v>250193</v>
      </c>
      <c r="E91" s="99">
        <f t="shared" si="5"/>
        <v>311721</v>
      </c>
      <c r="F91" s="42">
        <v>5360</v>
      </c>
      <c r="G91" s="101">
        <v>21464</v>
      </c>
      <c r="H91" s="43">
        <f t="shared" si="1"/>
        <v>26824</v>
      </c>
      <c r="I91" s="43">
        <f t="shared" si="2"/>
        <v>66888</v>
      </c>
      <c r="J91" s="43">
        <f t="shared" si="4"/>
        <v>271657</v>
      </c>
      <c r="K91" s="43">
        <f t="shared" si="3"/>
        <v>338545</v>
      </c>
      <c r="M91" s="116"/>
      <c r="N91" s="116"/>
      <c r="O91" s="116"/>
      <c r="P91" s="116"/>
      <c r="Q91" s="116"/>
      <c r="R91" s="116"/>
      <c r="S91" s="116"/>
      <c r="T91" s="116"/>
      <c r="U91" s="116"/>
      <c r="V91" s="116"/>
    </row>
    <row r="92" spans="1:22" ht="11.25" customHeight="1">
      <c r="A92" s="99" t="s">
        <v>94</v>
      </c>
      <c r="B92" s="42">
        <v>20547</v>
      </c>
      <c r="C92" s="42">
        <v>0</v>
      </c>
      <c r="D92" s="100">
        <v>68610</v>
      </c>
      <c r="E92" s="99">
        <f t="shared" si="5"/>
        <v>89157</v>
      </c>
      <c r="F92" s="42">
        <v>1085</v>
      </c>
      <c r="G92" s="101">
        <v>2387</v>
      </c>
      <c r="H92" s="43">
        <f t="shared" si="1"/>
        <v>3472</v>
      </c>
      <c r="I92" s="43">
        <f t="shared" si="2"/>
        <v>21632</v>
      </c>
      <c r="J92" s="43">
        <f t="shared" si="4"/>
        <v>70997</v>
      </c>
      <c r="K92" s="43">
        <f t="shared" si="3"/>
        <v>92629</v>
      </c>
      <c r="M92" s="116"/>
      <c r="N92" s="116"/>
      <c r="O92" s="116"/>
      <c r="P92" s="116"/>
      <c r="Q92" s="116"/>
      <c r="R92" s="116"/>
      <c r="S92" s="116"/>
      <c r="T92" s="116"/>
      <c r="U92" s="116"/>
      <c r="V92" s="116"/>
    </row>
    <row r="93" spans="1:22" ht="11.25" customHeight="1">
      <c r="A93" s="99" t="s">
        <v>95</v>
      </c>
      <c r="B93" s="42">
        <v>19557</v>
      </c>
      <c r="C93" s="42">
        <v>0</v>
      </c>
      <c r="D93" s="100">
        <v>132904</v>
      </c>
      <c r="E93" s="99">
        <f t="shared" si="5"/>
        <v>152461</v>
      </c>
      <c r="F93" s="42">
        <v>269</v>
      </c>
      <c r="G93" s="101">
        <v>1977</v>
      </c>
      <c r="H93" s="43">
        <f t="shared" si="1"/>
        <v>2246</v>
      </c>
      <c r="I93" s="43">
        <f t="shared" si="2"/>
        <v>19826</v>
      </c>
      <c r="J93" s="43">
        <f t="shared" si="4"/>
        <v>134881</v>
      </c>
      <c r="K93" s="43">
        <f t="shared" si="3"/>
        <v>154707</v>
      </c>
      <c r="M93" s="116"/>
      <c r="N93" s="116"/>
      <c r="O93" s="116"/>
      <c r="P93" s="116"/>
      <c r="Q93" s="116"/>
      <c r="R93" s="116"/>
      <c r="S93" s="116"/>
      <c r="T93" s="116"/>
      <c r="U93" s="116"/>
      <c r="V93" s="116"/>
    </row>
    <row r="94" spans="1:22" ht="11.25" customHeight="1">
      <c r="A94" s="99" t="s">
        <v>96</v>
      </c>
      <c r="B94" s="42">
        <v>24260</v>
      </c>
      <c r="C94" s="42">
        <v>76</v>
      </c>
      <c r="D94" s="100">
        <v>242273</v>
      </c>
      <c r="E94" s="99">
        <f t="shared" si="5"/>
        <v>266609</v>
      </c>
      <c r="F94" s="42">
        <v>554</v>
      </c>
      <c r="G94" s="101">
        <v>8291</v>
      </c>
      <c r="H94" s="43">
        <f t="shared" si="1"/>
        <v>8845</v>
      </c>
      <c r="I94" s="43">
        <f t="shared" si="2"/>
        <v>24890</v>
      </c>
      <c r="J94" s="43">
        <f t="shared" si="4"/>
        <v>250564</v>
      </c>
      <c r="K94" s="43">
        <f t="shared" si="3"/>
        <v>275454</v>
      </c>
      <c r="M94" s="116"/>
      <c r="N94" s="116"/>
      <c r="O94" s="116"/>
      <c r="P94" s="116"/>
      <c r="Q94" s="116"/>
      <c r="R94" s="116"/>
      <c r="S94" s="116"/>
      <c r="T94" s="116"/>
      <c r="U94" s="116"/>
      <c r="V94" s="116"/>
    </row>
    <row r="95" spans="1:22" ht="11.25" customHeight="1">
      <c r="A95" s="99" t="s">
        <v>97</v>
      </c>
      <c r="B95" s="42">
        <v>34</v>
      </c>
      <c r="C95" s="42">
        <v>65</v>
      </c>
      <c r="D95" s="100">
        <v>631</v>
      </c>
      <c r="E95" s="99">
        <f t="shared" si="5"/>
        <v>730</v>
      </c>
      <c r="F95" s="42">
        <v>33</v>
      </c>
      <c r="G95" s="101">
        <v>668</v>
      </c>
      <c r="H95" s="43">
        <f t="shared" si="1"/>
        <v>701</v>
      </c>
      <c r="I95" s="43">
        <f t="shared" si="2"/>
        <v>132</v>
      </c>
      <c r="J95" s="43">
        <f t="shared" si="4"/>
        <v>1299</v>
      </c>
      <c r="K95" s="43">
        <f t="shared" si="3"/>
        <v>1431</v>
      </c>
      <c r="M95" s="116"/>
      <c r="N95" s="116"/>
      <c r="O95" s="116"/>
      <c r="P95" s="116"/>
      <c r="Q95" s="116"/>
      <c r="R95" s="116"/>
      <c r="S95" s="116"/>
      <c r="T95" s="116"/>
      <c r="U95" s="116"/>
      <c r="V95" s="116"/>
    </row>
    <row r="96" spans="1:22" ht="11.25" customHeight="1">
      <c r="A96" s="99" t="s">
        <v>98</v>
      </c>
      <c r="B96" s="42">
        <v>37254</v>
      </c>
      <c r="C96" s="42">
        <v>8</v>
      </c>
      <c r="D96" s="100">
        <v>381396</v>
      </c>
      <c r="E96" s="99">
        <f t="shared" si="5"/>
        <v>418658</v>
      </c>
      <c r="F96" s="42">
        <v>1415</v>
      </c>
      <c r="G96" s="101">
        <v>1614</v>
      </c>
      <c r="H96" s="43">
        <f t="shared" si="1"/>
        <v>3029</v>
      </c>
      <c r="I96" s="43">
        <f t="shared" si="2"/>
        <v>38677</v>
      </c>
      <c r="J96" s="43">
        <f t="shared" si="4"/>
        <v>383010</v>
      </c>
      <c r="K96" s="43">
        <f t="shared" si="3"/>
        <v>421687</v>
      </c>
      <c r="M96" s="116"/>
      <c r="N96" s="116"/>
      <c r="O96" s="116"/>
      <c r="P96" s="116"/>
      <c r="Q96" s="116"/>
      <c r="R96" s="116"/>
      <c r="S96" s="116"/>
      <c r="T96" s="116"/>
      <c r="U96" s="116"/>
      <c r="V96" s="116"/>
    </row>
    <row r="97" spans="1:22" ht="11.25" customHeight="1">
      <c r="A97" s="99" t="s">
        <v>99</v>
      </c>
      <c r="B97" s="42">
        <v>310</v>
      </c>
      <c r="C97" s="42">
        <v>0</v>
      </c>
      <c r="D97" s="100">
        <v>2182</v>
      </c>
      <c r="E97" s="99">
        <f t="shared" si="5"/>
        <v>2492</v>
      </c>
      <c r="F97" s="42">
        <v>0</v>
      </c>
      <c r="G97" s="101">
        <v>31</v>
      </c>
      <c r="H97" s="43">
        <f t="shared" si="1"/>
        <v>31</v>
      </c>
      <c r="I97" s="43">
        <f t="shared" si="2"/>
        <v>310</v>
      </c>
      <c r="J97" s="43">
        <f t="shared" si="4"/>
        <v>2213</v>
      </c>
      <c r="K97" s="43">
        <f t="shared" si="3"/>
        <v>2523</v>
      </c>
      <c r="M97" s="116"/>
      <c r="N97" s="116"/>
      <c r="O97" s="116"/>
      <c r="P97" s="116"/>
      <c r="Q97" s="116"/>
      <c r="R97" s="116"/>
      <c r="S97" s="116"/>
      <c r="T97" s="116"/>
      <c r="U97" s="116"/>
      <c r="V97" s="116"/>
    </row>
    <row r="98" spans="1:22" ht="11.25" customHeight="1">
      <c r="A98" s="99" t="s">
        <v>100</v>
      </c>
      <c r="B98" s="42">
        <v>7573</v>
      </c>
      <c r="C98" s="42">
        <v>62</v>
      </c>
      <c r="D98" s="100">
        <v>24990</v>
      </c>
      <c r="E98" s="99">
        <f t="shared" si="5"/>
        <v>32625</v>
      </c>
      <c r="F98" s="42">
        <v>48</v>
      </c>
      <c r="G98" s="101">
        <v>752</v>
      </c>
      <c r="H98" s="43">
        <f t="shared" si="1"/>
        <v>800</v>
      </c>
      <c r="I98" s="43">
        <f t="shared" si="2"/>
        <v>7683</v>
      </c>
      <c r="J98" s="43">
        <f t="shared" si="4"/>
        <v>25742</v>
      </c>
      <c r="K98" s="43">
        <f t="shared" si="3"/>
        <v>33425</v>
      </c>
      <c r="M98" s="116"/>
      <c r="N98" s="116"/>
      <c r="O98" s="116"/>
      <c r="P98" s="116"/>
      <c r="Q98" s="116"/>
      <c r="R98" s="116"/>
      <c r="S98" s="116"/>
      <c r="T98" s="116"/>
      <c r="U98" s="116"/>
      <c r="V98" s="116"/>
    </row>
    <row r="99" spans="1:22" ht="11.25" customHeight="1">
      <c r="A99" s="99" t="s">
        <v>101</v>
      </c>
      <c r="B99" s="42">
        <v>498</v>
      </c>
      <c r="C99" s="42">
        <v>8</v>
      </c>
      <c r="D99" s="100">
        <v>6536</v>
      </c>
      <c r="E99" s="99">
        <f t="shared" si="5"/>
        <v>7042</v>
      </c>
      <c r="F99" s="42">
        <v>374</v>
      </c>
      <c r="G99" s="101">
        <v>562</v>
      </c>
      <c r="H99" s="43">
        <f t="shared" si="1"/>
        <v>936</v>
      </c>
      <c r="I99" s="43">
        <f t="shared" si="2"/>
        <v>880</v>
      </c>
      <c r="J99" s="43">
        <f t="shared" si="4"/>
        <v>7098</v>
      </c>
      <c r="K99" s="43">
        <f t="shared" si="3"/>
        <v>7978</v>
      </c>
      <c r="M99" s="116"/>
      <c r="N99" s="116"/>
      <c r="O99" s="116"/>
      <c r="P99" s="116"/>
      <c r="Q99" s="116"/>
      <c r="R99" s="116"/>
      <c r="S99" s="116"/>
      <c r="T99" s="116"/>
      <c r="U99" s="116"/>
      <c r="V99" s="116"/>
    </row>
    <row r="100" spans="1:22" ht="11.25" customHeight="1">
      <c r="A100" s="99" t="s">
        <v>102</v>
      </c>
      <c r="B100" s="42"/>
      <c r="C100" s="42"/>
      <c r="D100" s="100">
        <v>0</v>
      </c>
      <c r="E100" s="99">
        <f t="shared" si="5"/>
        <v>0</v>
      </c>
      <c r="F100" s="42">
        <v>0</v>
      </c>
      <c r="G100" s="101">
        <v>0</v>
      </c>
      <c r="H100" s="43">
        <f t="shared" si="1"/>
        <v>0</v>
      </c>
      <c r="I100" s="43">
        <f t="shared" si="2"/>
        <v>0</v>
      </c>
      <c r="J100" s="43">
        <f t="shared" si="4"/>
        <v>0</v>
      </c>
      <c r="K100" s="43">
        <f t="shared" si="3"/>
        <v>0</v>
      </c>
      <c r="M100" s="116"/>
      <c r="N100" s="116"/>
      <c r="O100" s="116"/>
      <c r="P100" s="116"/>
      <c r="Q100" s="116"/>
      <c r="R100" s="116"/>
      <c r="S100" s="116"/>
      <c r="T100" s="116"/>
      <c r="U100" s="116"/>
      <c r="V100" s="116"/>
    </row>
    <row r="101" spans="1:22"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c r="M101" s="116"/>
      <c r="N101" s="116"/>
      <c r="O101" s="116"/>
      <c r="P101" s="116"/>
      <c r="Q101" s="116"/>
      <c r="R101" s="116"/>
      <c r="S101" s="116"/>
      <c r="T101" s="116"/>
      <c r="U101" s="116"/>
      <c r="V101" s="116"/>
    </row>
    <row r="102" spans="1:22"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c r="M102" s="116"/>
      <c r="N102" s="116"/>
      <c r="O102" s="116"/>
      <c r="P102" s="116"/>
      <c r="Q102" s="116"/>
      <c r="R102" s="116"/>
      <c r="S102" s="116"/>
      <c r="T102" s="116"/>
      <c r="U102" s="116"/>
      <c r="V102" s="116"/>
    </row>
    <row r="103" spans="1:22"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c r="M103" s="116"/>
      <c r="N103" s="116"/>
      <c r="O103" s="116"/>
      <c r="P103" s="116"/>
      <c r="Q103" s="116"/>
      <c r="R103" s="116"/>
      <c r="S103" s="116"/>
      <c r="T103" s="116"/>
      <c r="U103" s="116"/>
      <c r="V103" s="116"/>
    </row>
    <row r="104" spans="1:22" ht="11.25" customHeight="1">
      <c r="A104" s="99" t="s">
        <v>106</v>
      </c>
      <c r="B104" s="42">
        <v>4854</v>
      </c>
      <c r="C104" s="42">
        <v>7</v>
      </c>
      <c r="D104" s="100">
        <v>5378</v>
      </c>
      <c r="E104" s="99">
        <f t="shared" si="5"/>
        <v>10239</v>
      </c>
      <c r="F104" s="42">
        <v>11</v>
      </c>
      <c r="G104" s="101">
        <v>81553</v>
      </c>
      <c r="H104" s="43">
        <f t="shared" si="1"/>
        <v>81564</v>
      </c>
      <c r="I104" s="43">
        <f t="shared" si="2"/>
        <v>4872</v>
      </c>
      <c r="J104" s="43">
        <f t="shared" si="4"/>
        <v>86931</v>
      </c>
      <c r="K104" s="43">
        <f t="shared" si="3"/>
        <v>91803</v>
      </c>
      <c r="M104" s="116"/>
      <c r="N104" s="116"/>
      <c r="O104" s="116"/>
      <c r="P104" s="116"/>
      <c r="Q104" s="116"/>
      <c r="R104" s="116"/>
      <c r="S104" s="116"/>
      <c r="T104" s="116"/>
      <c r="U104" s="116"/>
      <c r="V104" s="116"/>
    </row>
    <row r="105" spans="1:22" ht="11.25" customHeight="1">
      <c r="A105" s="99" t="s">
        <v>107</v>
      </c>
      <c r="B105" s="42">
        <v>0</v>
      </c>
      <c r="C105" s="42">
        <v>0</v>
      </c>
      <c r="D105" s="100">
        <v>0</v>
      </c>
      <c r="E105" s="99">
        <f t="shared" si="5"/>
        <v>0</v>
      </c>
      <c r="F105" s="42"/>
      <c r="G105" s="101">
        <v>0</v>
      </c>
      <c r="H105" s="43">
        <f t="shared" si="1"/>
        <v>0</v>
      </c>
      <c r="I105" s="43">
        <f t="shared" si="2"/>
        <v>0</v>
      </c>
      <c r="J105" s="43">
        <f t="shared" si="4"/>
        <v>0</v>
      </c>
      <c r="K105" s="43">
        <f t="shared" si="3"/>
        <v>0</v>
      </c>
      <c r="M105" s="116"/>
      <c r="N105" s="116"/>
      <c r="O105" s="116"/>
      <c r="P105" s="116"/>
      <c r="Q105" s="116"/>
      <c r="R105" s="116"/>
      <c r="S105" s="116"/>
      <c r="T105" s="116"/>
      <c r="U105" s="116"/>
      <c r="V105" s="116"/>
    </row>
    <row r="106" spans="1:22" ht="11.25" customHeight="1">
      <c r="A106" s="99" t="s">
        <v>108</v>
      </c>
      <c r="B106" s="42">
        <v>7450</v>
      </c>
      <c r="C106" s="42">
        <v>9725</v>
      </c>
      <c r="D106" s="100">
        <v>102216</v>
      </c>
      <c r="E106" s="99">
        <f t="shared" si="5"/>
        <v>119391</v>
      </c>
      <c r="F106" s="42">
        <v>4545</v>
      </c>
      <c r="G106" s="101">
        <v>21013</v>
      </c>
      <c r="H106" s="43">
        <f t="shared" si="1"/>
        <v>25558</v>
      </c>
      <c r="I106" s="43">
        <f t="shared" si="2"/>
        <v>21720</v>
      </c>
      <c r="J106" s="43">
        <f t="shared" si="4"/>
        <v>123229</v>
      </c>
      <c r="K106" s="43">
        <f t="shared" si="3"/>
        <v>144949</v>
      </c>
      <c r="M106" s="116"/>
      <c r="N106" s="116"/>
      <c r="O106" s="116"/>
      <c r="P106" s="116"/>
      <c r="Q106" s="116"/>
      <c r="R106" s="116"/>
      <c r="S106" s="116"/>
      <c r="T106" s="116"/>
      <c r="U106" s="116"/>
      <c r="V106" s="116"/>
    </row>
    <row r="107" spans="1:22" ht="11.25" customHeight="1">
      <c r="A107" s="99" t="s">
        <v>109</v>
      </c>
      <c r="B107" s="42">
        <v>749</v>
      </c>
      <c r="C107" s="42">
        <v>719</v>
      </c>
      <c r="D107" s="100">
        <v>11323</v>
      </c>
      <c r="E107" s="99">
        <f t="shared" si="5"/>
        <v>12791</v>
      </c>
      <c r="F107" s="42">
        <v>1040</v>
      </c>
      <c r="G107" s="101">
        <v>6626</v>
      </c>
      <c r="H107" s="43">
        <f t="shared" si="1"/>
        <v>7666</v>
      </c>
      <c r="I107" s="43">
        <f t="shared" si="2"/>
        <v>2508</v>
      </c>
      <c r="J107" s="43">
        <f t="shared" si="4"/>
        <v>17949</v>
      </c>
      <c r="K107" s="43">
        <f t="shared" si="3"/>
        <v>20457</v>
      </c>
      <c r="M107" s="116"/>
      <c r="N107" s="116"/>
      <c r="O107" s="116"/>
      <c r="P107" s="116"/>
      <c r="Q107" s="116"/>
      <c r="R107" s="116"/>
      <c r="S107" s="116"/>
      <c r="T107" s="116"/>
      <c r="U107" s="116"/>
      <c r="V107" s="116"/>
    </row>
    <row r="108" spans="1:22" ht="11.25" customHeight="1">
      <c r="A108" s="99" t="s">
        <v>110</v>
      </c>
      <c r="B108" s="42">
        <v>79081</v>
      </c>
      <c r="C108" s="42">
        <v>27642</v>
      </c>
      <c r="D108" s="100">
        <v>304559</v>
      </c>
      <c r="E108" s="99">
        <f t="shared" si="5"/>
        <v>411282</v>
      </c>
      <c r="F108" s="42">
        <v>2109</v>
      </c>
      <c r="G108" s="101">
        <v>14152</v>
      </c>
      <c r="H108" s="43">
        <f t="shared" si="1"/>
        <v>16261</v>
      </c>
      <c r="I108" s="43">
        <f t="shared" si="2"/>
        <v>108832</v>
      </c>
      <c r="J108" s="43">
        <f t="shared" si="4"/>
        <v>318711</v>
      </c>
      <c r="K108" s="43">
        <f t="shared" si="3"/>
        <v>427543</v>
      </c>
      <c r="M108" s="116"/>
      <c r="N108" s="116"/>
      <c r="O108" s="116"/>
      <c r="P108" s="116"/>
      <c r="Q108" s="116"/>
      <c r="R108" s="116"/>
      <c r="S108" s="116"/>
      <c r="T108" s="116"/>
      <c r="U108" s="116"/>
      <c r="V108" s="116"/>
    </row>
    <row r="109" spans="1:22" ht="11.25" customHeight="1">
      <c r="A109" s="99" t="s">
        <v>111</v>
      </c>
      <c r="B109" s="42">
        <v>104259</v>
      </c>
      <c r="C109" s="42">
        <v>28894</v>
      </c>
      <c r="D109" s="100">
        <v>770366</v>
      </c>
      <c r="E109" s="99">
        <f t="shared" si="5"/>
        <v>903519</v>
      </c>
      <c r="F109" s="42">
        <v>17644</v>
      </c>
      <c r="G109" s="101">
        <v>90522</v>
      </c>
      <c r="H109" s="43">
        <f t="shared" si="1"/>
        <v>108166</v>
      </c>
      <c r="I109" s="43">
        <f t="shared" si="2"/>
        <v>150797</v>
      </c>
      <c r="J109" s="43">
        <f t="shared" si="4"/>
        <v>860888</v>
      </c>
      <c r="K109" s="43">
        <f t="shared" si="3"/>
        <v>1011685</v>
      </c>
      <c r="M109" s="116"/>
      <c r="N109" s="116"/>
      <c r="O109" s="116"/>
      <c r="P109" s="116"/>
      <c r="Q109" s="116"/>
      <c r="R109" s="116"/>
      <c r="S109" s="116"/>
      <c r="T109" s="116"/>
      <c r="U109" s="116"/>
      <c r="V109" s="116"/>
    </row>
    <row r="110" spans="1:22" ht="11.25" customHeight="1">
      <c r="A110" s="99" t="s">
        <v>112</v>
      </c>
      <c r="B110" s="42">
        <v>1413</v>
      </c>
      <c r="C110" s="42">
        <v>1516</v>
      </c>
      <c r="D110" s="100">
        <v>10197</v>
      </c>
      <c r="E110" s="99">
        <f t="shared" si="5"/>
        <v>13126</v>
      </c>
      <c r="F110" s="42">
        <v>1797</v>
      </c>
      <c r="G110" s="101">
        <v>730</v>
      </c>
      <c r="H110" s="43">
        <f t="shared" si="1"/>
        <v>2527</v>
      </c>
      <c r="I110" s="43">
        <f t="shared" si="2"/>
        <v>4726</v>
      </c>
      <c r="J110" s="43">
        <f t="shared" si="4"/>
        <v>10927</v>
      </c>
      <c r="K110" s="43">
        <f t="shared" si="3"/>
        <v>15653</v>
      </c>
      <c r="M110" s="116"/>
      <c r="N110" s="116"/>
      <c r="O110" s="116"/>
      <c r="P110" s="116"/>
      <c r="Q110" s="116"/>
      <c r="R110" s="116"/>
      <c r="S110" s="116"/>
      <c r="T110" s="116"/>
      <c r="U110" s="116"/>
      <c r="V110" s="116"/>
    </row>
    <row r="111" spans="1:22" ht="11.25" customHeight="1">
      <c r="A111" s="99" t="s">
        <v>113</v>
      </c>
      <c r="B111" s="42">
        <v>648</v>
      </c>
      <c r="C111" s="42">
        <v>114</v>
      </c>
      <c r="D111" s="100">
        <v>6455</v>
      </c>
      <c r="E111" s="99">
        <f t="shared" si="5"/>
        <v>7217</v>
      </c>
      <c r="F111" s="42">
        <v>154</v>
      </c>
      <c r="G111" s="101">
        <v>5355</v>
      </c>
      <c r="H111" s="43">
        <f t="shared" si="1"/>
        <v>5509</v>
      </c>
      <c r="I111" s="43">
        <f t="shared" si="2"/>
        <v>916</v>
      </c>
      <c r="J111" s="43">
        <f t="shared" si="4"/>
        <v>11810</v>
      </c>
      <c r="K111" s="43">
        <f t="shared" si="3"/>
        <v>12726</v>
      </c>
      <c r="M111" s="116"/>
      <c r="N111" s="116"/>
      <c r="O111" s="116"/>
      <c r="P111" s="116"/>
      <c r="Q111" s="116"/>
      <c r="R111" s="116"/>
      <c r="S111" s="116"/>
      <c r="T111" s="116"/>
      <c r="U111" s="116"/>
      <c r="V111" s="116"/>
    </row>
    <row r="112" spans="1:22"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c r="M112" s="116"/>
      <c r="N112" s="116"/>
      <c r="O112" s="116"/>
      <c r="P112" s="116"/>
      <c r="Q112" s="116"/>
      <c r="R112" s="116"/>
      <c r="S112" s="116"/>
      <c r="T112" s="116"/>
      <c r="U112" s="116"/>
      <c r="V112" s="116"/>
    </row>
    <row r="113" spans="1:22"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c r="M113" s="116"/>
      <c r="N113" s="116"/>
      <c r="O113" s="116"/>
      <c r="P113" s="116"/>
      <c r="Q113" s="116"/>
      <c r="R113" s="116"/>
      <c r="S113" s="116"/>
      <c r="T113" s="116"/>
      <c r="U113" s="116"/>
      <c r="V113" s="116"/>
    </row>
    <row r="114" spans="1:22" ht="11.25" customHeight="1">
      <c r="A114" s="99" t="s">
        <v>116</v>
      </c>
      <c r="B114" s="42">
        <v>33578</v>
      </c>
      <c r="C114" s="42">
        <v>13</v>
      </c>
      <c r="D114" s="100">
        <v>113284</v>
      </c>
      <c r="E114" s="99">
        <f t="shared" si="5"/>
        <v>146875</v>
      </c>
      <c r="F114" s="42">
        <v>40</v>
      </c>
      <c r="G114" s="101">
        <v>237</v>
      </c>
      <c r="H114" s="43">
        <f t="shared" si="1"/>
        <v>277</v>
      </c>
      <c r="I114" s="43">
        <f t="shared" si="2"/>
        <v>33631</v>
      </c>
      <c r="J114" s="43">
        <f t="shared" si="4"/>
        <v>113521</v>
      </c>
      <c r="K114" s="43">
        <f t="shared" si="3"/>
        <v>147152</v>
      </c>
      <c r="M114" s="116"/>
      <c r="N114" s="116"/>
      <c r="O114" s="116"/>
      <c r="P114" s="116"/>
      <c r="Q114" s="116"/>
      <c r="R114" s="116"/>
      <c r="S114" s="116"/>
      <c r="T114" s="116"/>
      <c r="U114" s="116"/>
      <c r="V114" s="116"/>
    </row>
    <row r="115" spans="1:22"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c r="M115" s="116"/>
      <c r="N115" s="116"/>
      <c r="O115" s="116"/>
      <c r="P115" s="116"/>
      <c r="Q115" s="116"/>
      <c r="R115" s="116"/>
      <c r="S115" s="116"/>
      <c r="T115" s="116"/>
      <c r="U115" s="116"/>
      <c r="V115" s="116"/>
    </row>
    <row r="116" spans="1:22"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c r="M116" s="116"/>
      <c r="N116" s="116"/>
      <c r="O116" s="116"/>
      <c r="P116" s="116"/>
      <c r="Q116" s="116"/>
      <c r="R116" s="116"/>
      <c r="S116" s="116"/>
      <c r="T116" s="116"/>
      <c r="U116" s="116"/>
      <c r="V116" s="116"/>
    </row>
    <row r="117" spans="1:22" ht="11.25" customHeight="1">
      <c r="A117" s="99" t="s">
        <v>119</v>
      </c>
      <c r="B117" s="42">
        <v>0</v>
      </c>
      <c r="C117" s="42">
        <v>0</v>
      </c>
      <c r="D117" s="100">
        <v>0</v>
      </c>
      <c r="E117" s="99">
        <f t="shared" si="5"/>
        <v>0</v>
      </c>
      <c r="F117" s="42">
        <v>0</v>
      </c>
      <c r="G117" s="101">
        <v>0</v>
      </c>
      <c r="H117" s="43">
        <f t="shared" si="1"/>
        <v>0</v>
      </c>
      <c r="I117" s="43">
        <f t="shared" si="2"/>
        <v>0</v>
      </c>
      <c r="J117" s="43">
        <f t="shared" si="4"/>
        <v>0</v>
      </c>
      <c r="K117" s="43">
        <f t="shared" si="3"/>
        <v>0</v>
      </c>
      <c r="M117" s="116"/>
      <c r="N117" s="116"/>
      <c r="O117" s="116"/>
      <c r="P117" s="116"/>
      <c r="Q117" s="116"/>
      <c r="R117" s="116"/>
      <c r="S117" s="116"/>
      <c r="T117" s="116"/>
      <c r="U117" s="116"/>
      <c r="V117" s="116"/>
    </row>
    <row r="118" spans="1:22"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c r="M118" s="116"/>
      <c r="N118" s="116"/>
      <c r="O118" s="116"/>
      <c r="P118" s="116"/>
      <c r="Q118" s="116"/>
      <c r="R118" s="116"/>
      <c r="S118" s="116"/>
      <c r="T118" s="116"/>
      <c r="U118" s="116"/>
      <c r="V118" s="116"/>
    </row>
    <row r="119" spans="1:22" ht="11.25" customHeight="1">
      <c r="A119" s="99" t="s">
        <v>121</v>
      </c>
      <c r="B119" s="42">
        <v>0</v>
      </c>
      <c r="C119" s="42">
        <v>0</v>
      </c>
      <c r="D119" s="100">
        <v>0</v>
      </c>
      <c r="E119" s="99">
        <f t="shared" si="5"/>
        <v>0</v>
      </c>
      <c r="F119" s="42">
        <v>0</v>
      </c>
      <c r="G119" s="101">
        <v>0</v>
      </c>
      <c r="H119" s="43">
        <f t="shared" si="1"/>
        <v>0</v>
      </c>
      <c r="I119" s="43">
        <f t="shared" si="2"/>
        <v>0</v>
      </c>
      <c r="J119" s="43">
        <f t="shared" si="4"/>
        <v>0</v>
      </c>
      <c r="K119" s="43">
        <f t="shared" si="3"/>
        <v>0</v>
      </c>
      <c r="M119" s="116"/>
      <c r="N119" s="116"/>
      <c r="O119" s="116"/>
      <c r="P119" s="116"/>
      <c r="Q119" s="116"/>
      <c r="R119" s="116"/>
      <c r="S119" s="116"/>
      <c r="T119" s="116"/>
      <c r="U119" s="116"/>
      <c r="V119" s="116"/>
    </row>
    <row r="120" spans="1:22"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c r="M120" s="116"/>
      <c r="N120" s="116"/>
      <c r="O120" s="116"/>
      <c r="P120" s="116"/>
      <c r="Q120" s="116"/>
      <c r="R120" s="116"/>
      <c r="S120" s="116"/>
      <c r="T120" s="116"/>
      <c r="U120" s="116"/>
      <c r="V120" s="116"/>
    </row>
    <row r="121" spans="1:22" ht="11.25" customHeight="1">
      <c r="A121" s="99"/>
      <c r="B121" s="95"/>
      <c r="C121" s="95"/>
      <c r="D121" s="101"/>
      <c r="E121" s="99"/>
      <c r="F121" s="95"/>
      <c r="G121" s="101"/>
      <c r="H121" s="43"/>
      <c r="I121" s="43"/>
      <c r="J121" s="43"/>
      <c r="K121" s="43"/>
      <c r="M121" s="116"/>
      <c r="N121" s="116"/>
      <c r="O121" s="116"/>
      <c r="P121" s="116"/>
      <c r="Q121" s="116"/>
      <c r="R121" s="116"/>
      <c r="S121" s="116"/>
      <c r="T121" s="116"/>
      <c r="U121" s="116"/>
      <c r="V121" s="116"/>
    </row>
    <row r="122" spans="1:22" ht="11.25" customHeight="1">
      <c r="A122" s="98"/>
      <c r="B122" s="102"/>
      <c r="C122" s="102"/>
      <c r="D122" s="43"/>
      <c r="E122" s="99"/>
      <c r="F122" s="98"/>
      <c r="G122" s="97"/>
      <c r="H122" s="98"/>
      <c r="I122" s="43"/>
      <c r="J122" s="98"/>
      <c r="K122" s="98"/>
      <c r="M122" s="116"/>
      <c r="N122" s="116"/>
      <c r="O122" s="116"/>
      <c r="P122" s="116"/>
      <c r="Q122" s="116"/>
      <c r="R122" s="116"/>
      <c r="S122" s="116"/>
      <c r="T122" s="116"/>
      <c r="U122" s="116"/>
      <c r="V122" s="116"/>
    </row>
    <row r="123" spans="1:22" ht="11.25" customHeight="1">
      <c r="A123" s="15"/>
      <c r="B123" s="43">
        <f>SUM(B25:B122)</f>
        <v>3301599</v>
      </c>
      <c r="C123" s="43">
        <f>SUM(C25:C122)</f>
        <v>871339</v>
      </c>
      <c r="D123" s="43">
        <f>SUM(D25:D120)</f>
        <v>15301353</v>
      </c>
      <c r="E123" s="43">
        <f>SUM(E25:E120)</f>
        <v>19474291</v>
      </c>
      <c r="F123" s="95">
        <f>SUM(F25:F120)</f>
        <v>369180</v>
      </c>
      <c r="G123" s="43">
        <f>SUM(G25:G120)</f>
        <v>1685823</v>
      </c>
      <c r="H123" s="43">
        <f>F123+G123</f>
        <v>2055003</v>
      </c>
      <c r="I123" s="43">
        <f>SUM(I25:I120)</f>
        <v>4542118</v>
      </c>
      <c r="J123" s="43">
        <f>D123+G123</f>
        <v>16987176</v>
      </c>
      <c r="K123" s="43">
        <f>E123+H123</f>
        <v>21529294</v>
      </c>
      <c r="M123" s="116"/>
      <c r="N123" s="116"/>
      <c r="O123" s="116"/>
      <c r="P123" s="116"/>
      <c r="Q123" s="116"/>
      <c r="R123" s="116"/>
      <c r="S123" s="116"/>
      <c r="T123" s="116"/>
      <c r="U123" s="116"/>
      <c r="V123" s="116"/>
    </row>
    <row r="124" spans="1:22" ht="11.25" customHeight="1">
      <c r="A124" s="35"/>
      <c r="B124" s="35"/>
      <c r="C124" s="35"/>
      <c r="D124" s="35"/>
      <c r="E124" s="35"/>
      <c r="F124" s="35"/>
      <c r="G124" s="35"/>
      <c r="H124" s="35"/>
      <c r="I124" s="35"/>
      <c r="J124" s="35"/>
      <c r="K124" s="35"/>
      <c r="M124" s="116"/>
      <c r="N124" s="116"/>
      <c r="O124" s="116"/>
      <c r="P124" s="116"/>
      <c r="Q124" s="116"/>
      <c r="R124" s="116"/>
      <c r="S124" s="116"/>
      <c r="T124" s="116"/>
      <c r="U124" s="116"/>
      <c r="V124" s="116"/>
    </row>
    <row r="125" spans="1:12" ht="11.25" customHeight="1">
      <c r="A125" s="69"/>
      <c r="B125" s="69"/>
      <c r="C125" s="69"/>
      <c r="D125" s="69"/>
      <c r="E125" s="69"/>
      <c r="F125" s="69"/>
      <c r="G125" s="69"/>
      <c r="H125" s="69"/>
      <c r="I125" s="69"/>
      <c r="J125" s="69"/>
      <c r="K125" s="69"/>
      <c r="L125" s="37"/>
    </row>
    <row r="126" spans="1:12" ht="11.25" customHeight="1">
      <c r="A126" s="70" t="s">
        <v>124</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2" ht="11.25" customHeight="1">
      <c r="A128" s="70" t="s">
        <v>125</v>
      </c>
      <c r="B128" s="70"/>
      <c r="C128" s="70"/>
      <c r="D128" s="70"/>
      <c r="E128" s="70"/>
      <c r="F128" s="70"/>
      <c r="G128" s="70"/>
      <c r="H128" s="70"/>
      <c r="I128" s="70"/>
      <c r="J128" s="70"/>
      <c r="K128" s="70"/>
      <c r="L128" s="117"/>
      <c r="M128" s="114"/>
      <c r="N128" s="114"/>
      <c r="O128" s="114"/>
      <c r="P128" s="114"/>
      <c r="Q128" s="114"/>
      <c r="R128" s="114"/>
      <c r="S128" s="114"/>
      <c r="T128" s="114"/>
      <c r="U128" s="114"/>
      <c r="V128" s="115"/>
    </row>
    <row r="129" ht="11.25" customHeight="1">
      <c r="L129" s="37"/>
    </row>
    <row r="130" spans="1:12" ht="11.25" customHeight="1">
      <c r="A130" s="71" t="s">
        <v>126</v>
      </c>
      <c r="L130" s="37"/>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1.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0</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147</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148</v>
      </c>
      <c r="C22" s="81"/>
      <c r="D22" s="15" t="s">
        <v>132</v>
      </c>
      <c r="E22" s="15" t="s">
        <v>26</v>
      </c>
      <c r="F22" s="15" t="s">
        <v>148</v>
      </c>
      <c r="G22" s="15" t="s">
        <v>132</v>
      </c>
      <c r="H22" s="15" t="s">
        <v>26</v>
      </c>
      <c r="I22" s="15" t="s">
        <v>148</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1193</v>
      </c>
      <c r="C24" s="42">
        <v>27</v>
      </c>
      <c r="D24" s="101">
        <v>11797</v>
      </c>
      <c r="E24" s="99">
        <f aca="true" t="shared" si="0" ref="E24:E119">SUM(B24:D24)</f>
        <v>13017</v>
      </c>
      <c r="F24" s="42">
        <v>630</v>
      </c>
      <c r="G24" s="101">
        <v>4815</v>
      </c>
      <c r="H24" s="43">
        <f aca="true" t="shared" si="1" ref="H24:H119">SUM(F24:G24)</f>
        <v>5445</v>
      </c>
      <c r="I24" s="43">
        <f aca="true" t="shared" si="2" ref="I24:I119">SUM(B24+C24+F24)</f>
        <v>1850</v>
      </c>
      <c r="J24" s="43">
        <f aca="true" t="shared" si="3" ref="J24:J119">SUM(D24+G24)</f>
        <v>16612</v>
      </c>
      <c r="K24" s="99">
        <f>SUM(I24:J24)</f>
        <v>18462</v>
      </c>
      <c r="L24" s="42">
        <v>31430</v>
      </c>
    </row>
    <row r="25" spans="1:12" s="108" customFormat="1" ht="11.25" customHeight="1">
      <c r="A25" s="99" t="s">
        <v>28</v>
      </c>
      <c r="B25" s="42">
        <v>2356</v>
      </c>
      <c r="C25" s="42">
        <v>6</v>
      </c>
      <c r="D25" s="101">
        <v>30846</v>
      </c>
      <c r="E25" s="99">
        <f t="shared" si="0"/>
        <v>33208</v>
      </c>
      <c r="F25" s="42">
        <v>40</v>
      </c>
      <c r="G25" s="101">
        <v>638</v>
      </c>
      <c r="H25" s="43">
        <f t="shared" si="1"/>
        <v>678</v>
      </c>
      <c r="I25" s="43">
        <f t="shared" si="2"/>
        <v>2402</v>
      </c>
      <c r="J25" s="43">
        <f t="shared" si="3"/>
        <v>31484</v>
      </c>
      <c r="K25" s="99">
        <f aca="true" t="shared" si="4" ref="K25:K119">SUM(E25+H25)</f>
        <v>33886</v>
      </c>
      <c r="L25" s="42">
        <v>94005</v>
      </c>
    </row>
    <row r="26" spans="1:12" s="108" customFormat="1" ht="11.25" customHeight="1">
      <c r="A26" s="99" t="s">
        <v>29</v>
      </c>
      <c r="B26" s="42">
        <v>1149</v>
      </c>
      <c r="C26" s="42">
        <v>34</v>
      </c>
      <c r="D26" s="101">
        <v>7527</v>
      </c>
      <c r="E26" s="99">
        <f t="shared" si="0"/>
        <v>8710</v>
      </c>
      <c r="F26" s="42">
        <v>164</v>
      </c>
      <c r="G26" s="101">
        <v>1101</v>
      </c>
      <c r="H26" s="43">
        <f t="shared" si="1"/>
        <v>1265</v>
      </c>
      <c r="I26" s="43">
        <f t="shared" si="2"/>
        <v>1347</v>
      </c>
      <c r="J26" s="43">
        <f t="shared" si="3"/>
        <v>8628</v>
      </c>
      <c r="K26" s="99">
        <f t="shared" si="4"/>
        <v>9975</v>
      </c>
      <c r="L26" s="42">
        <v>2397</v>
      </c>
    </row>
    <row r="27" spans="1:12" s="108" customFormat="1" ht="11.25" customHeight="1">
      <c r="A27" s="99" t="s">
        <v>136</v>
      </c>
      <c r="B27" s="42">
        <v>472</v>
      </c>
      <c r="C27" s="42">
        <v>802</v>
      </c>
      <c r="D27" s="101">
        <v>9940</v>
      </c>
      <c r="E27" s="99">
        <f t="shared" si="0"/>
        <v>11214</v>
      </c>
      <c r="F27" s="42">
        <v>478</v>
      </c>
      <c r="G27" s="101">
        <v>3333</v>
      </c>
      <c r="H27" s="43">
        <f t="shared" si="1"/>
        <v>3811</v>
      </c>
      <c r="I27" s="43">
        <f t="shared" si="2"/>
        <v>1752</v>
      </c>
      <c r="J27" s="43">
        <f t="shared" si="3"/>
        <v>13273</v>
      </c>
      <c r="K27" s="99">
        <f t="shared" si="4"/>
        <v>15025</v>
      </c>
      <c r="L27" s="42">
        <v>1650</v>
      </c>
    </row>
    <row r="28" spans="1:12" s="108" customFormat="1" ht="11.25" customHeight="1">
      <c r="A28" s="99" t="s">
        <v>31</v>
      </c>
      <c r="B28" s="42">
        <v>96</v>
      </c>
      <c r="C28" s="42">
        <v>194</v>
      </c>
      <c r="D28" s="101">
        <v>1781</v>
      </c>
      <c r="E28" s="99">
        <f t="shared" si="0"/>
        <v>2071</v>
      </c>
      <c r="F28" s="42">
        <v>11</v>
      </c>
      <c r="G28" s="101">
        <v>157</v>
      </c>
      <c r="H28" s="43">
        <f t="shared" si="1"/>
        <v>168</v>
      </c>
      <c r="I28" s="43">
        <f t="shared" si="2"/>
        <v>301</v>
      </c>
      <c r="J28" s="43">
        <f t="shared" si="3"/>
        <v>1938</v>
      </c>
      <c r="K28" s="99">
        <f t="shared" si="4"/>
        <v>2239</v>
      </c>
      <c r="L28" s="42">
        <v>11</v>
      </c>
    </row>
    <row r="29" spans="1:12" s="108" customFormat="1" ht="11.25" customHeight="1">
      <c r="A29" s="99" t="s">
        <v>32</v>
      </c>
      <c r="B29" s="42">
        <v>913</v>
      </c>
      <c r="C29" s="42">
        <v>35</v>
      </c>
      <c r="D29" s="101">
        <v>8467</v>
      </c>
      <c r="E29" s="99">
        <f t="shared" si="0"/>
        <v>9415</v>
      </c>
      <c r="F29" s="42">
        <v>1</v>
      </c>
      <c r="G29" s="101">
        <v>20</v>
      </c>
      <c r="H29" s="43">
        <f t="shared" si="1"/>
        <v>21</v>
      </c>
      <c r="I29" s="43">
        <f t="shared" si="2"/>
        <v>949</v>
      </c>
      <c r="J29" s="43">
        <f t="shared" si="3"/>
        <v>8487</v>
      </c>
      <c r="K29" s="99">
        <f t="shared" si="4"/>
        <v>9436</v>
      </c>
      <c r="L29" s="42">
        <v>66</v>
      </c>
    </row>
    <row r="30" spans="1:12" s="108" customFormat="1" ht="11.25" customHeight="1">
      <c r="A30" s="99" t="s">
        <v>33</v>
      </c>
      <c r="B30" s="42">
        <v>2770</v>
      </c>
      <c r="C30" s="42">
        <v>18948</v>
      </c>
      <c r="D30" s="101">
        <v>133003</v>
      </c>
      <c r="E30" s="99">
        <f t="shared" si="0"/>
        <v>154721</v>
      </c>
      <c r="F30" s="42">
        <v>2324</v>
      </c>
      <c r="G30" s="101">
        <v>14680</v>
      </c>
      <c r="H30" s="43">
        <f t="shared" si="1"/>
        <v>17004</v>
      </c>
      <c r="I30" s="43">
        <f t="shared" si="2"/>
        <v>24042</v>
      </c>
      <c r="J30" s="43">
        <f t="shared" si="3"/>
        <v>147683</v>
      </c>
      <c r="K30" s="99">
        <f t="shared" si="4"/>
        <v>171725</v>
      </c>
      <c r="L30" s="42">
        <v>211092</v>
      </c>
    </row>
    <row r="31" spans="1:12" s="108" customFormat="1" ht="11.25" customHeight="1">
      <c r="A31" s="99" t="s">
        <v>34</v>
      </c>
      <c r="B31" s="42">
        <v>4</v>
      </c>
      <c r="C31" s="42">
        <v>0</v>
      </c>
      <c r="D31" s="101">
        <v>47</v>
      </c>
      <c r="E31" s="99">
        <f t="shared" si="0"/>
        <v>51</v>
      </c>
      <c r="F31" s="42">
        <v>0</v>
      </c>
      <c r="G31" s="101">
        <v>0</v>
      </c>
      <c r="H31" s="43">
        <f t="shared" si="1"/>
        <v>0</v>
      </c>
      <c r="I31" s="43">
        <f t="shared" si="2"/>
        <v>4</v>
      </c>
      <c r="J31" s="43">
        <f t="shared" si="3"/>
        <v>47</v>
      </c>
      <c r="K31" s="99">
        <f t="shared" si="4"/>
        <v>51</v>
      </c>
      <c r="L31" s="42">
        <v>166</v>
      </c>
    </row>
    <row r="32" spans="1:12" s="108" customFormat="1" ht="11.25" customHeight="1">
      <c r="A32" s="99" t="s">
        <v>35</v>
      </c>
      <c r="B32" s="42">
        <v>0</v>
      </c>
      <c r="C32" s="42">
        <v>85</v>
      </c>
      <c r="D32" s="101">
        <v>556</v>
      </c>
      <c r="E32" s="99">
        <f t="shared" si="0"/>
        <v>641</v>
      </c>
      <c r="F32" s="42">
        <v>61</v>
      </c>
      <c r="G32" s="101">
        <v>360</v>
      </c>
      <c r="H32" s="43">
        <f t="shared" si="1"/>
        <v>421</v>
      </c>
      <c r="I32" s="43">
        <f t="shared" si="2"/>
        <v>146</v>
      </c>
      <c r="J32" s="43">
        <f t="shared" si="3"/>
        <v>916</v>
      </c>
      <c r="K32" s="99">
        <f t="shared" si="4"/>
        <v>1062</v>
      </c>
      <c r="L32" s="42">
        <v>136</v>
      </c>
    </row>
    <row r="33" spans="1:12" s="108" customFormat="1" ht="11.25" customHeight="1">
      <c r="A33" s="99" t="s">
        <v>36</v>
      </c>
      <c r="B33" s="42">
        <v>8603</v>
      </c>
      <c r="C33" s="42">
        <v>0</v>
      </c>
      <c r="D33" s="101">
        <v>105955</v>
      </c>
      <c r="E33" s="99">
        <f t="shared" si="0"/>
        <v>114558</v>
      </c>
      <c r="F33" s="42">
        <v>14</v>
      </c>
      <c r="G33" s="101">
        <v>706</v>
      </c>
      <c r="H33" s="43">
        <f t="shared" si="1"/>
        <v>720</v>
      </c>
      <c r="I33" s="43">
        <f t="shared" si="2"/>
        <v>8617</v>
      </c>
      <c r="J33" s="43">
        <f t="shared" si="3"/>
        <v>106661</v>
      </c>
      <c r="K33" s="99">
        <f t="shared" si="4"/>
        <v>115278</v>
      </c>
      <c r="L33" s="42">
        <v>337597</v>
      </c>
    </row>
    <row r="34" spans="1:12" s="108" customFormat="1" ht="11.25" customHeight="1">
      <c r="A34" s="99" t="s">
        <v>37</v>
      </c>
      <c r="B34" s="42">
        <v>21500</v>
      </c>
      <c r="C34" s="42">
        <v>29820</v>
      </c>
      <c r="D34" s="101">
        <v>370485</v>
      </c>
      <c r="E34" s="99">
        <f t="shared" si="0"/>
        <v>421805</v>
      </c>
      <c r="F34" s="42">
        <v>56415</v>
      </c>
      <c r="G34" s="101">
        <v>172484</v>
      </c>
      <c r="H34" s="43">
        <f t="shared" si="1"/>
        <v>228899</v>
      </c>
      <c r="I34" s="43">
        <f t="shared" si="2"/>
        <v>107735</v>
      </c>
      <c r="J34" s="43">
        <f t="shared" si="3"/>
        <v>542969</v>
      </c>
      <c r="K34" s="99">
        <f t="shared" si="4"/>
        <v>650704</v>
      </c>
      <c r="L34" s="42">
        <v>986529</v>
      </c>
    </row>
    <row r="35" spans="1:12" s="108" customFormat="1" ht="11.25" customHeight="1">
      <c r="A35" s="99" t="s">
        <v>38</v>
      </c>
      <c r="B35" s="42">
        <v>336</v>
      </c>
      <c r="C35" s="42">
        <v>322</v>
      </c>
      <c r="D35" s="101">
        <v>5341</v>
      </c>
      <c r="E35" s="99">
        <f t="shared" si="0"/>
        <v>5999</v>
      </c>
      <c r="F35" s="42">
        <v>110</v>
      </c>
      <c r="G35" s="101">
        <v>667</v>
      </c>
      <c r="H35" s="43">
        <f t="shared" si="1"/>
        <v>777</v>
      </c>
      <c r="I35" s="43">
        <f t="shared" si="2"/>
        <v>768</v>
      </c>
      <c r="J35" s="43">
        <f t="shared" si="3"/>
        <v>6008</v>
      </c>
      <c r="K35" s="99">
        <f t="shared" si="4"/>
        <v>6776</v>
      </c>
      <c r="L35" s="42">
        <v>0</v>
      </c>
    </row>
    <row r="36" spans="1:12" s="108" customFormat="1" ht="11.25" customHeight="1">
      <c r="A36" s="99" t="s">
        <v>39</v>
      </c>
      <c r="B36" s="42">
        <v>9196</v>
      </c>
      <c r="C36" s="42">
        <v>5976</v>
      </c>
      <c r="D36" s="101">
        <v>71037</v>
      </c>
      <c r="E36" s="99">
        <f t="shared" si="0"/>
        <v>86209</v>
      </c>
      <c r="F36" s="42">
        <v>1534</v>
      </c>
      <c r="G36" s="101">
        <v>12845</v>
      </c>
      <c r="H36" s="43">
        <f t="shared" si="1"/>
        <v>14379</v>
      </c>
      <c r="I36" s="43">
        <f t="shared" si="2"/>
        <v>16706</v>
      </c>
      <c r="J36" s="43">
        <f t="shared" si="3"/>
        <v>83882</v>
      </c>
      <c r="K36" s="99">
        <f t="shared" si="4"/>
        <v>100588</v>
      </c>
      <c r="L36" s="42">
        <v>23824</v>
      </c>
    </row>
    <row r="37" spans="1:12" s="108" customFormat="1" ht="11.25" customHeight="1">
      <c r="A37" s="99" t="s">
        <v>40</v>
      </c>
      <c r="B37" s="42">
        <v>0</v>
      </c>
      <c r="C37" s="42">
        <v>0</v>
      </c>
      <c r="D37" s="101">
        <v>76163</v>
      </c>
      <c r="E37" s="99">
        <f t="shared" si="0"/>
        <v>76163</v>
      </c>
      <c r="F37" s="42">
        <v>0</v>
      </c>
      <c r="G37" s="101">
        <v>65745</v>
      </c>
      <c r="H37" s="43">
        <f t="shared" si="1"/>
        <v>65745</v>
      </c>
      <c r="I37" s="43">
        <f t="shared" si="2"/>
        <v>0</v>
      </c>
      <c r="J37" s="43">
        <f t="shared" si="3"/>
        <v>141908</v>
      </c>
      <c r="K37" s="99">
        <f t="shared" si="4"/>
        <v>141908</v>
      </c>
      <c r="L37" s="42">
        <v>0</v>
      </c>
    </row>
    <row r="38" spans="1:12" s="108" customFormat="1" ht="11.25" customHeight="1">
      <c r="A38" s="99" t="s">
        <v>41</v>
      </c>
      <c r="B38" s="42">
        <v>271</v>
      </c>
      <c r="C38" s="42">
        <v>442</v>
      </c>
      <c r="D38" s="101">
        <v>4429</v>
      </c>
      <c r="E38" s="99">
        <f t="shared" si="0"/>
        <v>5142</v>
      </c>
      <c r="F38" s="42">
        <v>2368</v>
      </c>
      <c r="G38" s="101">
        <v>11099</v>
      </c>
      <c r="H38" s="43">
        <f t="shared" si="1"/>
        <v>13467</v>
      </c>
      <c r="I38" s="43">
        <f t="shared" si="2"/>
        <v>3081</v>
      </c>
      <c r="J38" s="43">
        <f t="shared" si="3"/>
        <v>15528</v>
      </c>
      <c r="K38" s="99">
        <f t="shared" si="4"/>
        <v>18609</v>
      </c>
      <c r="L38" s="42">
        <v>3708</v>
      </c>
    </row>
    <row r="39" spans="1:12" s="108" customFormat="1" ht="11.25" customHeight="1">
      <c r="A39" s="99" t="s">
        <v>42</v>
      </c>
      <c r="B39" s="42">
        <v>11</v>
      </c>
      <c r="C39" s="42">
        <v>115</v>
      </c>
      <c r="D39" s="101">
        <v>8024</v>
      </c>
      <c r="E39" s="99">
        <f t="shared" si="0"/>
        <v>8150</v>
      </c>
      <c r="F39" s="42">
        <v>1015</v>
      </c>
      <c r="G39" s="101">
        <v>5246</v>
      </c>
      <c r="H39" s="43">
        <f t="shared" si="1"/>
        <v>6261</v>
      </c>
      <c r="I39" s="43">
        <f t="shared" si="2"/>
        <v>1141</v>
      </c>
      <c r="J39" s="43">
        <f t="shared" si="3"/>
        <v>13270</v>
      </c>
      <c r="K39" s="99">
        <f t="shared" si="4"/>
        <v>14411</v>
      </c>
      <c r="L39" s="42">
        <v>81922</v>
      </c>
    </row>
    <row r="40" spans="1:12" s="108" customFormat="1" ht="11.25" customHeight="1">
      <c r="A40" s="99" t="s">
        <v>43</v>
      </c>
      <c r="B40" s="42">
        <v>0</v>
      </c>
      <c r="C40" s="42">
        <v>1750</v>
      </c>
      <c r="D40" s="101">
        <v>19015</v>
      </c>
      <c r="E40" s="99">
        <f t="shared" si="0"/>
        <v>20765</v>
      </c>
      <c r="F40" s="42">
        <v>835</v>
      </c>
      <c r="G40" s="101">
        <v>5360</v>
      </c>
      <c r="H40" s="43">
        <f t="shared" si="1"/>
        <v>6195</v>
      </c>
      <c r="I40" s="43">
        <f t="shared" si="2"/>
        <v>2585</v>
      </c>
      <c r="J40" s="43">
        <f t="shared" si="3"/>
        <v>24375</v>
      </c>
      <c r="K40" s="99">
        <f t="shared" si="4"/>
        <v>26960</v>
      </c>
      <c r="L40" s="42">
        <v>276287</v>
      </c>
    </row>
    <row r="41" spans="1:12" s="108" customFormat="1" ht="11.25" customHeight="1">
      <c r="A41" s="99" t="s">
        <v>44</v>
      </c>
      <c r="B41" s="42">
        <v>7069</v>
      </c>
      <c r="C41" s="42">
        <v>86</v>
      </c>
      <c r="D41" s="101">
        <v>45185</v>
      </c>
      <c r="E41" s="99">
        <f t="shared" si="0"/>
        <v>52340</v>
      </c>
      <c r="F41" s="42">
        <v>11</v>
      </c>
      <c r="G41" s="101">
        <v>76</v>
      </c>
      <c r="H41" s="43">
        <f t="shared" si="1"/>
        <v>87</v>
      </c>
      <c r="I41" s="43">
        <f t="shared" si="2"/>
        <v>7166</v>
      </c>
      <c r="J41" s="43">
        <f t="shared" si="3"/>
        <v>45261</v>
      </c>
      <c r="K41" s="99">
        <f t="shared" si="4"/>
        <v>52427</v>
      </c>
      <c r="L41" s="42">
        <v>98702</v>
      </c>
    </row>
    <row r="42" spans="1:12" s="108" customFormat="1" ht="11.25" customHeight="1">
      <c r="A42" s="99" t="s">
        <v>45</v>
      </c>
      <c r="B42" s="42">
        <v>17</v>
      </c>
      <c r="C42" s="42">
        <v>118</v>
      </c>
      <c r="D42" s="101">
        <v>1142</v>
      </c>
      <c r="E42" s="99">
        <f t="shared" si="0"/>
        <v>1277</v>
      </c>
      <c r="F42" s="42">
        <v>107</v>
      </c>
      <c r="G42" s="101">
        <v>568</v>
      </c>
      <c r="H42" s="43">
        <f t="shared" si="1"/>
        <v>675</v>
      </c>
      <c r="I42" s="43">
        <f t="shared" si="2"/>
        <v>242</v>
      </c>
      <c r="J42" s="43">
        <f t="shared" si="3"/>
        <v>1710</v>
      </c>
      <c r="K42" s="99">
        <f t="shared" si="4"/>
        <v>1952</v>
      </c>
      <c r="L42" s="42">
        <v>0</v>
      </c>
    </row>
    <row r="43" spans="1:12" s="108" customFormat="1" ht="11.25" customHeight="1">
      <c r="A43" s="99" t="s">
        <v>46</v>
      </c>
      <c r="B43" s="42">
        <v>194</v>
      </c>
      <c r="C43" s="42">
        <v>0</v>
      </c>
      <c r="D43" s="101">
        <v>1081</v>
      </c>
      <c r="E43" s="99">
        <f t="shared" si="0"/>
        <v>1275</v>
      </c>
      <c r="F43" s="42">
        <v>10</v>
      </c>
      <c r="G43" s="101">
        <v>198</v>
      </c>
      <c r="H43" s="43">
        <f t="shared" si="1"/>
        <v>208</v>
      </c>
      <c r="I43" s="43">
        <f t="shared" si="2"/>
        <v>204</v>
      </c>
      <c r="J43" s="43">
        <f t="shared" si="3"/>
        <v>1279</v>
      </c>
      <c r="K43" s="99">
        <f t="shared" si="4"/>
        <v>1483</v>
      </c>
      <c r="L43" s="42">
        <v>0</v>
      </c>
    </row>
    <row r="44" spans="1:12" s="108" customFormat="1" ht="11.25" customHeight="1">
      <c r="A44" s="99" t="s">
        <v>47</v>
      </c>
      <c r="B44" s="42">
        <v>3120</v>
      </c>
      <c r="C44" s="42">
        <v>4736</v>
      </c>
      <c r="D44" s="101">
        <v>77418</v>
      </c>
      <c r="E44" s="99">
        <f t="shared" si="0"/>
        <v>85274</v>
      </c>
      <c r="F44" s="42">
        <v>800</v>
      </c>
      <c r="G44" s="101">
        <v>12892</v>
      </c>
      <c r="H44" s="43">
        <f t="shared" si="1"/>
        <v>13692</v>
      </c>
      <c r="I44" s="43">
        <f t="shared" si="2"/>
        <v>8656</v>
      </c>
      <c r="J44" s="43">
        <f t="shared" si="3"/>
        <v>90310</v>
      </c>
      <c r="K44" s="99">
        <f t="shared" si="4"/>
        <v>98966</v>
      </c>
      <c r="L44" s="42">
        <v>22358</v>
      </c>
    </row>
    <row r="45" spans="1:12" s="108" customFormat="1" ht="11.25" customHeight="1">
      <c r="A45" s="99" t="s">
        <v>48</v>
      </c>
      <c r="B45" s="42">
        <v>27191</v>
      </c>
      <c r="C45" s="42">
        <v>1038</v>
      </c>
      <c r="D45" s="101">
        <v>209034</v>
      </c>
      <c r="E45" s="99">
        <f t="shared" si="0"/>
        <v>237263</v>
      </c>
      <c r="F45" s="42">
        <v>19224</v>
      </c>
      <c r="G45" s="101">
        <v>143644</v>
      </c>
      <c r="H45" s="43">
        <f t="shared" si="1"/>
        <v>162868</v>
      </c>
      <c r="I45" s="43">
        <f t="shared" si="2"/>
        <v>47453</v>
      </c>
      <c r="J45" s="43">
        <f t="shared" si="3"/>
        <v>352678</v>
      </c>
      <c r="K45" s="99">
        <f t="shared" si="4"/>
        <v>400131</v>
      </c>
      <c r="L45" s="42">
        <v>1129962</v>
      </c>
    </row>
    <row r="46" spans="1:12" s="108" customFormat="1" ht="11.25" customHeight="1">
      <c r="A46" s="99" t="s">
        <v>49</v>
      </c>
      <c r="B46" s="42">
        <v>1425</v>
      </c>
      <c r="C46" s="42">
        <v>194</v>
      </c>
      <c r="D46" s="101">
        <v>6805</v>
      </c>
      <c r="E46" s="99">
        <f t="shared" si="0"/>
        <v>8424</v>
      </c>
      <c r="F46" s="42">
        <v>4721</v>
      </c>
      <c r="G46" s="101">
        <v>17640</v>
      </c>
      <c r="H46" s="43">
        <f t="shared" si="1"/>
        <v>22361</v>
      </c>
      <c r="I46" s="43">
        <f t="shared" si="2"/>
        <v>6340</v>
      </c>
      <c r="J46" s="43">
        <f t="shared" si="3"/>
        <v>24445</v>
      </c>
      <c r="K46" s="99">
        <f t="shared" si="4"/>
        <v>30785</v>
      </c>
      <c r="L46" s="42">
        <v>243</v>
      </c>
    </row>
    <row r="47" spans="1:12" s="108" customFormat="1" ht="11.25" customHeight="1">
      <c r="A47" s="99" t="s">
        <v>50</v>
      </c>
      <c r="B47" s="42">
        <v>0</v>
      </c>
      <c r="C47" s="42">
        <v>0</v>
      </c>
      <c r="D47" s="101">
        <v>0</v>
      </c>
      <c r="E47" s="99">
        <f t="shared" si="0"/>
        <v>0</v>
      </c>
      <c r="F47" s="42">
        <v>58</v>
      </c>
      <c r="G47" s="101">
        <v>463</v>
      </c>
      <c r="H47" s="43">
        <f t="shared" si="1"/>
        <v>521</v>
      </c>
      <c r="I47" s="43">
        <f t="shared" si="2"/>
        <v>58</v>
      </c>
      <c r="J47" s="43">
        <f t="shared" si="3"/>
        <v>463</v>
      </c>
      <c r="K47" s="99">
        <f t="shared" si="4"/>
        <v>521</v>
      </c>
      <c r="L47" s="42">
        <v>0</v>
      </c>
    </row>
    <row r="48" spans="1:12" s="108" customFormat="1" ht="11.25" customHeight="1">
      <c r="A48" s="99" t="s">
        <v>51</v>
      </c>
      <c r="B48" s="42">
        <v>15095</v>
      </c>
      <c r="C48" s="42">
        <v>6380</v>
      </c>
      <c r="D48" s="101">
        <v>135026</v>
      </c>
      <c r="E48" s="99">
        <f t="shared" si="0"/>
        <v>156501</v>
      </c>
      <c r="F48" s="42">
        <v>4643</v>
      </c>
      <c r="G48" s="101">
        <v>36630</v>
      </c>
      <c r="H48" s="43">
        <f t="shared" si="1"/>
        <v>41273</v>
      </c>
      <c r="I48" s="43">
        <f t="shared" si="2"/>
        <v>26118</v>
      </c>
      <c r="J48" s="43">
        <f t="shared" si="3"/>
        <v>171656</v>
      </c>
      <c r="K48" s="99">
        <f t="shared" si="4"/>
        <v>197774</v>
      </c>
      <c r="L48" s="42">
        <v>41920</v>
      </c>
    </row>
    <row r="49" spans="1:12" s="108" customFormat="1" ht="11.25" customHeight="1">
      <c r="A49" s="99" t="s">
        <v>52</v>
      </c>
      <c r="B49" s="42">
        <v>6</v>
      </c>
      <c r="C49" s="42">
        <v>0</v>
      </c>
      <c r="D49" s="101">
        <v>60</v>
      </c>
      <c r="E49" s="99">
        <f t="shared" si="0"/>
        <v>66</v>
      </c>
      <c r="F49" s="42">
        <v>5</v>
      </c>
      <c r="G49" s="101">
        <v>89</v>
      </c>
      <c r="H49" s="43">
        <f t="shared" si="1"/>
        <v>94</v>
      </c>
      <c r="I49" s="43">
        <f t="shared" si="2"/>
        <v>11</v>
      </c>
      <c r="J49" s="43">
        <f t="shared" si="3"/>
        <v>149</v>
      </c>
      <c r="K49" s="99">
        <f t="shared" si="4"/>
        <v>160</v>
      </c>
      <c r="L49" s="42">
        <v>0</v>
      </c>
    </row>
    <row r="50" spans="1:12" s="108" customFormat="1" ht="11.25" customHeight="1">
      <c r="A50" s="99" t="s">
        <v>53</v>
      </c>
      <c r="B50" s="42">
        <v>31805</v>
      </c>
      <c r="C50" s="42">
        <v>4024</v>
      </c>
      <c r="D50" s="101">
        <v>216088</v>
      </c>
      <c r="E50" s="99">
        <f t="shared" si="0"/>
        <v>251917</v>
      </c>
      <c r="F50" s="42">
        <v>1942</v>
      </c>
      <c r="G50" s="101">
        <v>10578</v>
      </c>
      <c r="H50" s="43">
        <f t="shared" si="1"/>
        <v>12520</v>
      </c>
      <c r="I50" s="43">
        <f t="shared" si="2"/>
        <v>37771</v>
      </c>
      <c r="J50" s="43">
        <f t="shared" si="3"/>
        <v>226666</v>
      </c>
      <c r="K50" s="99">
        <f t="shared" si="4"/>
        <v>264437</v>
      </c>
      <c r="L50" s="42">
        <v>267340</v>
      </c>
    </row>
    <row r="51" spans="1:12" s="108" customFormat="1" ht="11.25" customHeight="1">
      <c r="A51" s="99" t="s">
        <v>54</v>
      </c>
      <c r="B51" s="42">
        <v>213</v>
      </c>
      <c r="C51" s="42">
        <v>84</v>
      </c>
      <c r="D51" s="101">
        <v>1683</v>
      </c>
      <c r="E51" s="99">
        <f t="shared" si="0"/>
        <v>1980</v>
      </c>
      <c r="F51" s="42">
        <v>928</v>
      </c>
      <c r="G51" s="101">
        <v>2580</v>
      </c>
      <c r="H51" s="43">
        <f t="shared" si="1"/>
        <v>3508</v>
      </c>
      <c r="I51" s="43">
        <f t="shared" si="2"/>
        <v>1225</v>
      </c>
      <c r="J51" s="43">
        <f t="shared" si="3"/>
        <v>4263</v>
      </c>
      <c r="K51" s="99">
        <f t="shared" si="4"/>
        <v>5488</v>
      </c>
      <c r="L51" s="42">
        <v>525</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0</v>
      </c>
    </row>
    <row r="54" spans="1:12" s="108" customFormat="1" ht="11.25" customHeight="1">
      <c r="A54" s="99" t="s">
        <v>57</v>
      </c>
      <c r="B54" s="42">
        <v>18561</v>
      </c>
      <c r="C54" s="42">
        <v>22046</v>
      </c>
      <c r="D54" s="101">
        <v>211196</v>
      </c>
      <c r="E54" s="99">
        <f t="shared" si="0"/>
        <v>251803</v>
      </c>
      <c r="F54" s="42">
        <v>7940</v>
      </c>
      <c r="G54" s="101">
        <v>52712</v>
      </c>
      <c r="H54" s="43">
        <f t="shared" si="1"/>
        <v>60652</v>
      </c>
      <c r="I54" s="43">
        <f t="shared" si="2"/>
        <v>48547</v>
      </c>
      <c r="J54" s="43">
        <f t="shared" si="3"/>
        <v>263908</v>
      </c>
      <c r="K54" s="99">
        <f t="shared" si="4"/>
        <v>312455</v>
      </c>
      <c r="L54" s="42">
        <v>167953</v>
      </c>
    </row>
    <row r="55" spans="1:12" s="108" customFormat="1" ht="11.25" customHeight="1">
      <c r="A55" s="99" t="s">
        <v>58</v>
      </c>
      <c r="B55" s="42">
        <v>3057</v>
      </c>
      <c r="C55" s="42">
        <v>649</v>
      </c>
      <c r="D55" s="101">
        <v>13837</v>
      </c>
      <c r="E55" s="99">
        <f t="shared" si="0"/>
        <v>17543</v>
      </c>
      <c r="F55" s="42">
        <v>286</v>
      </c>
      <c r="G55" s="101">
        <v>2165</v>
      </c>
      <c r="H55" s="43">
        <f t="shared" si="1"/>
        <v>2451</v>
      </c>
      <c r="I55" s="43">
        <f t="shared" si="2"/>
        <v>3992</v>
      </c>
      <c r="J55" s="43">
        <f t="shared" si="3"/>
        <v>16002</v>
      </c>
      <c r="K55" s="99">
        <f t="shared" si="4"/>
        <v>19994</v>
      </c>
      <c r="L55" s="42">
        <v>29453</v>
      </c>
    </row>
    <row r="56" spans="1:12" s="108" customFormat="1" ht="11.25" customHeight="1">
      <c r="A56" s="99" t="s">
        <v>59</v>
      </c>
      <c r="B56" s="42">
        <v>4571</v>
      </c>
      <c r="C56" s="42">
        <v>12735</v>
      </c>
      <c r="D56" s="101">
        <v>118431</v>
      </c>
      <c r="E56" s="99">
        <f t="shared" si="0"/>
        <v>135737</v>
      </c>
      <c r="F56" s="42">
        <v>1764</v>
      </c>
      <c r="G56" s="101">
        <v>15258</v>
      </c>
      <c r="H56" s="43">
        <f t="shared" si="1"/>
        <v>17022</v>
      </c>
      <c r="I56" s="43">
        <f t="shared" si="2"/>
        <v>19070</v>
      </c>
      <c r="J56" s="43">
        <f t="shared" si="3"/>
        <v>133689</v>
      </c>
      <c r="K56" s="99">
        <f t="shared" si="4"/>
        <v>152759</v>
      </c>
      <c r="L56" s="42">
        <v>147939</v>
      </c>
    </row>
    <row r="57" spans="1:12" s="108" customFormat="1" ht="11.25" customHeight="1">
      <c r="A57" s="99" t="s">
        <v>60</v>
      </c>
      <c r="B57" s="42">
        <v>244132</v>
      </c>
      <c r="C57" s="42">
        <v>2582</v>
      </c>
      <c r="D57" s="101">
        <v>1542332</v>
      </c>
      <c r="E57" s="99">
        <f t="shared" si="0"/>
        <v>1789046</v>
      </c>
      <c r="F57" s="42">
        <v>35948</v>
      </c>
      <c r="G57" s="101">
        <v>174499</v>
      </c>
      <c r="H57" s="43">
        <f t="shared" si="1"/>
        <v>210447</v>
      </c>
      <c r="I57" s="43">
        <f t="shared" si="2"/>
        <v>282662</v>
      </c>
      <c r="J57" s="43">
        <f t="shared" si="3"/>
        <v>1716831</v>
      </c>
      <c r="K57" s="99">
        <f t="shared" si="4"/>
        <v>1999493</v>
      </c>
      <c r="L57" s="42">
        <v>2472904</v>
      </c>
    </row>
    <row r="58" spans="1:12" s="108" customFormat="1" ht="11.25" customHeight="1">
      <c r="A58" s="99" t="s">
        <v>61</v>
      </c>
      <c r="B58" s="42">
        <v>39501</v>
      </c>
      <c r="C58" s="42">
        <v>102713</v>
      </c>
      <c r="D58" s="101">
        <v>739339</v>
      </c>
      <c r="E58" s="99">
        <f t="shared" si="0"/>
        <v>881553</v>
      </c>
      <c r="F58" s="42">
        <v>22859</v>
      </c>
      <c r="G58" s="101">
        <v>151965</v>
      </c>
      <c r="H58" s="43">
        <f t="shared" si="1"/>
        <v>174824</v>
      </c>
      <c r="I58" s="43">
        <f t="shared" si="2"/>
        <v>165073</v>
      </c>
      <c r="J58" s="43">
        <f t="shared" si="3"/>
        <v>891304</v>
      </c>
      <c r="K58" s="99">
        <f t="shared" si="4"/>
        <v>1056377</v>
      </c>
      <c r="L58" s="42">
        <v>1250136</v>
      </c>
    </row>
    <row r="59" spans="1:12" s="108" customFormat="1" ht="11.25" customHeight="1">
      <c r="A59" s="99" t="s">
        <v>62</v>
      </c>
      <c r="B59" s="42">
        <v>179</v>
      </c>
      <c r="C59" s="42">
        <v>374</v>
      </c>
      <c r="D59" s="101">
        <v>3274</v>
      </c>
      <c r="E59" s="99">
        <f t="shared" si="0"/>
        <v>3827</v>
      </c>
      <c r="F59" s="42">
        <v>100</v>
      </c>
      <c r="G59" s="101">
        <v>2888</v>
      </c>
      <c r="H59" s="43">
        <f t="shared" si="1"/>
        <v>2988</v>
      </c>
      <c r="I59" s="43">
        <f t="shared" si="2"/>
        <v>653</v>
      </c>
      <c r="J59" s="43">
        <f t="shared" si="3"/>
        <v>6162</v>
      </c>
      <c r="K59" s="99">
        <f t="shared" si="4"/>
        <v>6815</v>
      </c>
      <c r="L59" s="42">
        <v>771</v>
      </c>
    </row>
    <row r="60" spans="1:12" s="108" customFormat="1" ht="11.25" customHeight="1">
      <c r="A60" s="99" t="s">
        <v>63</v>
      </c>
      <c r="B60" s="42">
        <v>536</v>
      </c>
      <c r="C60" s="42">
        <v>14</v>
      </c>
      <c r="D60" s="101">
        <v>3418</v>
      </c>
      <c r="E60" s="99">
        <f t="shared" si="0"/>
        <v>3968</v>
      </c>
      <c r="F60" s="42">
        <v>149</v>
      </c>
      <c r="G60" s="101">
        <v>746</v>
      </c>
      <c r="H60" s="43">
        <f t="shared" si="1"/>
        <v>895</v>
      </c>
      <c r="I60" s="43">
        <f t="shared" si="2"/>
        <v>699</v>
      </c>
      <c r="J60" s="43">
        <f t="shared" si="3"/>
        <v>4164</v>
      </c>
      <c r="K60" s="99">
        <f t="shared" si="4"/>
        <v>4863</v>
      </c>
      <c r="L60" s="42">
        <v>4843</v>
      </c>
    </row>
    <row r="61" spans="1:12" s="108" customFormat="1" ht="11.25" customHeight="1">
      <c r="A61" s="99" t="s">
        <v>64</v>
      </c>
      <c r="B61" s="42">
        <v>21108</v>
      </c>
      <c r="C61" s="42">
        <v>50</v>
      </c>
      <c r="D61" s="101">
        <v>137553</v>
      </c>
      <c r="E61" s="99">
        <f t="shared" si="0"/>
        <v>158711</v>
      </c>
      <c r="F61" s="42">
        <v>112</v>
      </c>
      <c r="G61" s="101">
        <v>7277</v>
      </c>
      <c r="H61" s="43">
        <f t="shared" si="1"/>
        <v>7389</v>
      </c>
      <c r="I61" s="43">
        <f t="shared" si="2"/>
        <v>21270</v>
      </c>
      <c r="J61" s="43">
        <f t="shared" si="3"/>
        <v>144830</v>
      </c>
      <c r="K61" s="99">
        <f t="shared" si="4"/>
        <v>166100</v>
      </c>
      <c r="L61" s="42">
        <v>143319</v>
      </c>
    </row>
    <row r="62" spans="1:12" s="108" customFormat="1" ht="11.25" customHeight="1">
      <c r="A62" s="99" t="s">
        <v>65</v>
      </c>
      <c r="B62" s="42">
        <v>223</v>
      </c>
      <c r="C62" s="42">
        <v>82</v>
      </c>
      <c r="D62" s="101">
        <v>1667</v>
      </c>
      <c r="E62" s="99">
        <f t="shared" si="0"/>
        <v>1972</v>
      </c>
      <c r="F62" s="42">
        <v>78</v>
      </c>
      <c r="G62" s="101">
        <v>594</v>
      </c>
      <c r="H62" s="43">
        <f t="shared" si="1"/>
        <v>672</v>
      </c>
      <c r="I62" s="43">
        <f t="shared" si="2"/>
        <v>383</v>
      </c>
      <c r="J62" s="43">
        <f t="shared" si="3"/>
        <v>2261</v>
      </c>
      <c r="K62" s="99">
        <f t="shared" si="4"/>
        <v>2644</v>
      </c>
      <c r="L62" s="42">
        <v>45</v>
      </c>
    </row>
    <row r="63" spans="1:12" s="108" customFormat="1" ht="11.25" customHeight="1">
      <c r="A63" s="99" t="s">
        <v>66</v>
      </c>
      <c r="B63" s="42">
        <v>3959</v>
      </c>
      <c r="C63" s="42">
        <v>172</v>
      </c>
      <c r="D63" s="101">
        <v>28153</v>
      </c>
      <c r="E63" s="99">
        <f t="shared" si="0"/>
        <v>32284</v>
      </c>
      <c r="F63" s="42">
        <v>1184</v>
      </c>
      <c r="G63" s="101">
        <v>8675</v>
      </c>
      <c r="H63" s="43">
        <f t="shared" si="1"/>
        <v>9859</v>
      </c>
      <c r="I63" s="43">
        <f t="shared" si="2"/>
        <v>5315</v>
      </c>
      <c r="J63" s="43">
        <f t="shared" si="3"/>
        <v>36828</v>
      </c>
      <c r="K63" s="99">
        <f t="shared" si="4"/>
        <v>42143</v>
      </c>
      <c r="L63" s="42">
        <v>102163</v>
      </c>
    </row>
    <row r="64" spans="1:12" s="108" customFormat="1" ht="11.25" customHeight="1">
      <c r="A64" s="99" t="s">
        <v>67</v>
      </c>
      <c r="B64" s="42">
        <v>1372</v>
      </c>
      <c r="C64" s="42">
        <v>943</v>
      </c>
      <c r="D64" s="101">
        <v>9433</v>
      </c>
      <c r="E64" s="99">
        <f t="shared" si="0"/>
        <v>11748</v>
      </c>
      <c r="F64" s="42">
        <v>303</v>
      </c>
      <c r="G64" s="101">
        <v>3297</v>
      </c>
      <c r="H64" s="43">
        <f t="shared" si="1"/>
        <v>3600</v>
      </c>
      <c r="I64" s="43">
        <f t="shared" si="2"/>
        <v>2618</v>
      </c>
      <c r="J64" s="43">
        <f t="shared" si="3"/>
        <v>12730</v>
      </c>
      <c r="K64" s="99">
        <f t="shared" si="4"/>
        <v>15348</v>
      </c>
      <c r="L64" s="42">
        <v>5370</v>
      </c>
    </row>
    <row r="65" spans="1:12" s="108" customFormat="1" ht="11.25" customHeight="1">
      <c r="A65" s="99" t="s">
        <v>68</v>
      </c>
      <c r="B65" s="42">
        <v>4173</v>
      </c>
      <c r="C65" s="42">
        <v>499</v>
      </c>
      <c r="D65" s="101">
        <v>36698</v>
      </c>
      <c r="E65" s="99">
        <f t="shared" si="0"/>
        <v>41370</v>
      </c>
      <c r="F65" s="42">
        <v>1061</v>
      </c>
      <c r="G65" s="101">
        <v>7564</v>
      </c>
      <c r="H65" s="43">
        <f t="shared" si="1"/>
        <v>8625</v>
      </c>
      <c r="I65" s="43">
        <f t="shared" si="2"/>
        <v>5733</v>
      </c>
      <c r="J65" s="43">
        <f t="shared" si="3"/>
        <v>44262</v>
      </c>
      <c r="K65" s="99">
        <f t="shared" si="4"/>
        <v>49995</v>
      </c>
      <c r="L65" s="42">
        <v>78983</v>
      </c>
    </row>
    <row r="66" spans="1:12" s="108" customFormat="1" ht="11.25" customHeight="1">
      <c r="A66" s="99" t="s">
        <v>69</v>
      </c>
      <c r="B66" s="42">
        <v>1545</v>
      </c>
      <c r="C66" s="42">
        <v>1210</v>
      </c>
      <c r="D66" s="101">
        <v>14705</v>
      </c>
      <c r="E66" s="99">
        <f t="shared" si="0"/>
        <v>17460</v>
      </c>
      <c r="F66" s="42">
        <v>2806</v>
      </c>
      <c r="G66" s="101">
        <v>16431</v>
      </c>
      <c r="H66" s="43">
        <f t="shared" si="1"/>
        <v>19237</v>
      </c>
      <c r="I66" s="43">
        <f t="shared" si="2"/>
        <v>5561</v>
      </c>
      <c r="J66" s="43">
        <f t="shared" si="3"/>
        <v>31136</v>
      </c>
      <c r="K66" s="99">
        <f t="shared" si="4"/>
        <v>36697</v>
      </c>
      <c r="L66" s="42">
        <v>34949</v>
      </c>
    </row>
    <row r="67" spans="1:12" s="108" customFormat="1" ht="11.25" customHeight="1">
      <c r="A67" s="99" t="s">
        <v>70</v>
      </c>
      <c r="B67" s="42">
        <v>37</v>
      </c>
      <c r="C67" s="42">
        <v>129</v>
      </c>
      <c r="D67" s="101">
        <v>888</v>
      </c>
      <c r="E67" s="99">
        <f t="shared" si="0"/>
        <v>1054</v>
      </c>
      <c r="F67" s="42">
        <v>440</v>
      </c>
      <c r="G67" s="101">
        <v>9166</v>
      </c>
      <c r="H67" s="43">
        <f t="shared" si="1"/>
        <v>9606</v>
      </c>
      <c r="I67" s="43">
        <f t="shared" si="2"/>
        <v>606</v>
      </c>
      <c r="J67" s="43">
        <f t="shared" si="3"/>
        <v>10054</v>
      </c>
      <c r="K67" s="99">
        <f t="shared" si="4"/>
        <v>10660</v>
      </c>
      <c r="L67" s="42">
        <v>1554</v>
      </c>
    </row>
    <row r="68" spans="1:12" s="108" customFormat="1" ht="11.25" customHeight="1">
      <c r="A68" s="99" t="s">
        <v>71</v>
      </c>
      <c r="B68" s="42">
        <v>20921</v>
      </c>
      <c r="C68" s="42">
        <v>2928</v>
      </c>
      <c r="D68" s="101">
        <v>380102</v>
      </c>
      <c r="E68" s="99">
        <f t="shared" si="0"/>
        <v>403951</v>
      </c>
      <c r="F68" s="42">
        <v>4875</v>
      </c>
      <c r="G68" s="101">
        <v>31406</v>
      </c>
      <c r="H68" s="43">
        <f t="shared" si="1"/>
        <v>36281</v>
      </c>
      <c r="I68" s="43">
        <f t="shared" si="2"/>
        <v>28724</v>
      </c>
      <c r="J68" s="43">
        <f t="shared" si="3"/>
        <v>411508</v>
      </c>
      <c r="K68" s="99">
        <f t="shared" si="4"/>
        <v>440232</v>
      </c>
      <c r="L68" s="42">
        <v>301409</v>
      </c>
    </row>
    <row r="69" spans="1:12" s="108" customFormat="1" ht="11.25" customHeight="1">
      <c r="A69" s="99" t="s">
        <v>72</v>
      </c>
      <c r="B69" s="42">
        <v>620</v>
      </c>
      <c r="C69" s="42">
        <v>45</v>
      </c>
      <c r="D69" s="101">
        <v>3734</v>
      </c>
      <c r="E69" s="99">
        <f t="shared" si="0"/>
        <v>4399</v>
      </c>
      <c r="F69" s="42">
        <v>1811</v>
      </c>
      <c r="G69" s="101">
        <v>9545</v>
      </c>
      <c r="H69" s="43">
        <f t="shared" si="1"/>
        <v>11356</v>
      </c>
      <c r="I69" s="43">
        <f t="shared" si="2"/>
        <v>2476</v>
      </c>
      <c r="J69" s="43">
        <f t="shared" si="3"/>
        <v>13279</v>
      </c>
      <c r="K69" s="99">
        <f t="shared" si="4"/>
        <v>15755</v>
      </c>
      <c r="L69" s="42">
        <v>4407</v>
      </c>
    </row>
    <row r="70" spans="1:12" s="108" customFormat="1" ht="11.25" customHeight="1">
      <c r="A70" s="99" t="s">
        <v>73</v>
      </c>
      <c r="B70" s="42">
        <v>3350</v>
      </c>
      <c r="C70" s="42">
        <v>1664</v>
      </c>
      <c r="D70" s="101">
        <v>40372</v>
      </c>
      <c r="E70" s="99">
        <f t="shared" si="0"/>
        <v>45386</v>
      </c>
      <c r="F70" s="42">
        <v>772</v>
      </c>
      <c r="G70" s="101">
        <v>4850</v>
      </c>
      <c r="H70" s="43">
        <f t="shared" si="1"/>
        <v>5622</v>
      </c>
      <c r="I70" s="43">
        <f t="shared" si="2"/>
        <v>5786</v>
      </c>
      <c r="J70" s="43">
        <f t="shared" si="3"/>
        <v>45222</v>
      </c>
      <c r="K70" s="99">
        <f t="shared" si="4"/>
        <v>51008</v>
      </c>
      <c r="L70" s="42">
        <v>5342</v>
      </c>
    </row>
    <row r="71" spans="1:12" s="108" customFormat="1" ht="11.25" customHeight="1">
      <c r="A71" s="99" t="s">
        <v>74</v>
      </c>
      <c r="B71" s="42">
        <v>9216</v>
      </c>
      <c r="C71" s="42">
        <v>264</v>
      </c>
      <c r="D71" s="101">
        <v>48435</v>
      </c>
      <c r="E71" s="99">
        <f t="shared" si="0"/>
        <v>57915</v>
      </c>
      <c r="F71" s="42">
        <v>1586</v>
      </c>
      <c r="G71" s="101">
        <v>18882</v>
      </c>
      <c r="H71" s="43">
        <f t="shared" si="1"/>
        <v>20468</v>
      </c>
      <c r="I71" s="43">
        <f t="shared" si="2"/>
        <v>11066</v>
      </c>
      <c r="J71" s="43">
        <f t="shared" si="3"/>
        <v>67317</v>
      </c>
      <c r="K71" s="99">
        <f t="shared" si="4"/>
        <v>78383</v>
      </c>
      <c r="L71" s="42">
        <v>1248</v>
      </c>
    </row>
    <row r="72" spans="1:12" s="108" customFormat="1" ht="11.25" customHeight="1">
      <c r="A72" s="99" t="s">
        <v>75</v>
      </c>
      <c r="B72" s="42">
        <v>1</v>
      </c>
      <c r="C72" s="42">
        <v>105</v>
      </c>
      <c r="D72" s="101">
        <v>674</v>
      </c>
      <c r="E72" s="99">
        <f t="shared" si="0"/>
        <v>780</v>
      </c>
      <c r="F72" s="42">
        <v>0</v>
      </c>
      <c r="G72" s="101">
        <v>0</v>
      </c>
      <c r="H72" s="43">
        <f t="shared" si="1"/>
        <v>0</v>
      </c>
      <c r="I72" s="43">
        <f t="shared" si="2"/>
        <v>106</v>
      </c>
      <c r="J72" s="43">
        <f t="shared" si="3"/>
        <v>674</v>
      </c>
      <c r="K72" s="99">
        <f t="shared" si="4"/>
        <v>780</v>
      </c>
      <c r="L72" s="42">
        <v>39</v>
      </c>
    </row>
    <row r="73" spans="1:12" s="108" customFormat="1" ht="11.25" customHeight="1">
      <c r="A73" s="99" t="s">
        <v>76</v>
      </c>
      <c r="B73" s="42">
        <v>39222</v>
      </c>
      <c r="C73" s="42">
        <v>2483</v>
      </c>
      <c r="D73" s="101">
        <v>296592</v>
      </c>
      <c r="E73" s="99">
        <f t="shared" si="0"/>
        <v>338297</v>
      </c>
      <c r="F73" s="42">
        <v>6695</v>
      </c>
      <c r="G73" s="101">
        <v>28296</v>
      </c>
      <c r="H73" s="43">
        <f t="shared" si="1"/>
        <v>34991</v>
      </c>
      <c r="I73" s="43">
        <f t="shared" si="2"/>
        <v>48400</v>
      </c>
      <c r="J73" s="43">
        <f t="shared" si="3"/>
        <v>324888</v>
      </c>
      <c r="K73" s="99">
        <f t="shared" si="4"/>
        <v>373288</v>
      </c>
      <c r="L73" s="42">
        <v>438855</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61582</v>
      </c>
      <c r="C75" s="42">
        <v>32</v>
      </c>
      <c r="D75" s="101">
        <v>559993</v>
      </c>
      <c r="E75" s="99">
        <f t="shared" si="0"/>
        <v>621607</v>
      </c>
      <c r="F75" s="42">
        <v>114</v>
      </c>
      <c r="G75" s="101">
        <v>1154</v>
      </c>
      <c r="H75" s="43">
        <f t="shared" si="1"/>
        <v>1268</v>
      </c>
      <c r="I75" s="43">
        <f t="shared" si="2"/>
        <v>61728</v>
      </c>
      <c r="J75" s="43">
        <f t="shared" si="3"/>
        <v>561147</v>
      </c>
      <c r="K75" s="99">
        <f t="shared" si="4"/>
        <v>622875</v>
      </c>
      <c r="L75" s="42">
        <v>5749874</v>
      </c>
    </row>
    <row r="76" spans="1:12" s="108" customFormat="1" ht="11.25" customHeight="1">
      <c r="A76" s="99" t="s">
        <v>79</v>
      </c>
      <c r="B76" s="42">
        <v>72</v>
      </c>
      <c r="C76" s="42">
        <v>33</v>
      </c>
      <c r="D76" s="101">
        <v>1221</v>
      </c>
      <c r="E76" s="99">
        <f t="shared" si="0"/>
        <v>1326</v>
      </c>
      <c r="F76" s="42">
        <v>8</v>
      </c>
      <c r="G76" s="101">
        <v>19</v>
      </c>
      <c r="H76" s="43">
        <f t="shared" si="1"/>
        <v>27</v>
      </c>
      <c r="I76" s="43">
        <f t="shared" si="2"/>
        <v>113</v>
      </c>
      <c r="J76" s="43">
        <f t="shared" si="3"/>
        <v>1240</v>
      </c>
      <c r="K76" s="99">
        <f t="shared" si="4"/>
        <v>1353</v>
      </c>
      <c r="L76" s="42">
        <v>570</v>
      </c>
    </row>
    <row r="77" spans="1:12" s="108" customFormat="1" ht="11.25" customHeight="1">
      <c r="A77" s="99" t="s">
        <v>80</v>
      </c>
      <c r="B77" s="42">
        <v>298</v>
      </c>
      <c r="C77" s="42">
        <v>754</v>
      </c>
      <c r="D77" s="101">
        <v>3281</v>
      </c>
      <c r="E77" s="99">
        <f t="shared" si="0"/>
        <v>4333</v>
      </c>
      <c r="F77" s="42">
        <v>196</v>
      </c>
      <c r="G77" s="101">
        <v>706</v>
      </c>
      <c r="H77" s="43">
        <f t="shared" si="1"/>
        <v>902</v>
      </c>
      <c r="I77" s="43">
        <f t="shared" si="2"/>
        <v>1248</v>
      </c>
      <c r="J77" s="43">
        <f t="shared" si="3"/>
        <v>3987</v>
      </c>
      <c r="K77" s="99">
        <f t="shared" si="4"/>
        <v>5235</v>
      </c>
      <c r="L77" s="42">
        <v>1542</v>
      </c>
    </row>
    <row r="78" spans="1:12" s="108" customFormat="1" ht="11.25" customHeight="1">
      <c r="A78" s="99" t="s">
        <v>81</v>
      </c>
      <c r="B78" s="42">
        <v>2197</v>
      </c>
      <c r="C78" s="42">
        <v>0</v>
      </c>
      <c r="D78" s="101">
        <v>1759</v>
      </c>
      <c r="E78" s="99">
        <f t="shared" si="0"/>
        <v>3956</v>
      </c>
      <c r="F78" s="42">
        <v>1843</v>
      </c>
      <c r="G78" s="101">
        <v>458</v>
      </c>
      <c r="H78" s="43">
        <f t="shared" si="1"/>
        <v>2301</v>
      </c>
      <c r="I78" s="43">
        <f t="shared" si="2"/>
        <v>4040</v>
      </c>
      <c r="J78" s="43">
        <f t="shared" si="3"/>
        <v>2217</v>
      </c>
      <c r="K78" s="99">
        <f t="shared" si="4"/>
        <v>6257</v>
      </c>
      <c r="L78" s="42">
        <v>0</v>
      </c>
    </row>
    <row r="79" spans="1:12" s="108" customFormat="1" ht="11.25" customHeight="1">
      <c r="A79" s="99" t="s">
        <v>82</v>
      </c>
      <c r="B79" s="42">
        <v>0</v>
      </c>
      <c r="C79" s="42">
        <v>49</v>
      </c>
      <c r="D79" s="101">
        <v>617</v>
      </c>
      <c r="E79" s="99">
        <f t="shared" si="0"/>
        <v>666</v>
      </c>
      <c r="F79" s="42">
        <v>34</v>
      </c>
      <c r="G79" s="101">
        <v>311</v>
      </c>
      <c r="H79" s="43">
        <f t="shared" si="1"/>
        <v>345</v>
      </c>
      <c r="I79" s="43">
        <f t="shared" si="2"/>
        <v>83</v>
      </c>
      <c r="J79" s="43">
        <f t="shared" si="3"/>
        <v>928</v>
      </c>
      <c r="K79" s="99">
        <f t="shared" si="4"/>
        <v>1011</v>
      </c>
      <c r="L79" s="42">
        <v>765</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1114</v>
      </c>
      <c r="C81" s="42">
        <v>0</v>
      </c>
      <c r="D81" s="101">
        <v>5032</v>
      </c>
      <c r="E81" s="99">
        <f t="shared" si="0"/>
        <v>6146</v>
      </c>
      <c r="F81" s="42">
        <v>195</v>
      </c>
      <c r="G81" s="101">
        <v>4205</v>
      </c>
      <c r="H81" s="43">
        <f t="shared" si="1"/>
        <v>4400</v>
      </c>
      <c r="I81" s="43">
        <f t="shared" si="2"/>
        <v>1309</v>
      </c>
      <c r="J81" s="43">
        <f t="shared" si="3"/>
        <v>9237</v>
      </c>
      <c r="K81" s="99">
        <f t="shared" si="4"/>
        <v>10546</v>
      </c>
      <c r="L81" s="42">
        <v>495</v>
      </c>
    </row>
    <row r="82" spans="1:12" s="108" customFormat="1" ht="11.25" customHeight="1">
      <c r="A82" s="99" t="s">
        <v>85</v>
      </c>
      <c r="B82" s="42">
        <v>4186</v>
      </c>
      <c r="C82" s="42">
        <v>53</v>
      </c>
      <c r="D82" s="101">
        <v>26103</v>
      </c>
      <c r="E82" s="99">
        <f t="shared" si="0"/>
        <v>30342</v>
      </c>
      <c r="F82" s="42">
        <v>354</v>
      </c>
      <c r="G82" s="101">
        <v>1020</v>
      </c>
      <c r="H82" s="43">
        <f t="shared" si="1"/>
        <v>1374</v>
      </c>
      <c r="I82" s="43">
        <f t="shared" si="2"/>
        <v>4593</v>
      </c>
      <c r="J82" s="43">
        <f t="shared" si="3"/>
        <v>27123</v>
      </c>
      <c r="K82" s="99">
        <f t="shared" si="4"/>
        <v>31716</v>
      </c>
      <c r="L82" s="42">
        <v>47902</v>
      </c>
    </row>
    <row r="83" spans="1:12" s="108" customFormat="1" ht="11.25" customHeight="1">
      <c r="A83" s="99" t="s">
        <v>86</v>
      </c>
      <c r="B83" s="42">
        <v>420</v>
      </c>
      <c r="C83" s="42">
        <v>321</v>
      </c>
      <c r="D83" s="101">
        <v>3087</v>
      </c>
      <c r="E83" s="99">
        <f t="shared" si="0"/>
        <v>3828</v>
      </c>
      <c r="F83" s="42">
        <v>4563</v>
      </c>
      <c r="G83" s="101">
        <v>45142</v>
      </c>
      <c r="H83" s="43">
        <f t="shared" si="1"/>
        <v>49705</v>
      </c>
      <c r="I83" s="43">
        <f t="shared" si="2"/>
        <v>5304</v>
      </c>
      <c r="J83" s="43">
        <f t="shared" si="3"/>
        <v>48229</v>
      </c>
      <c r="K83" s="99">
        <f t="shared" si="4"/>
        <v>53533</v>
      </c>
      <c r="L83" s="42">
        <v>5518</v>
      </c>
    </row>
    <row r="84" spans="1:12" s="108" customFormat="1" ht="11.25" customHeight="1">
      <c r="A84" s="99" t="s">
        <v>87</v>
      </c>
      <c r="B84" s="42">
        <v>21</v>
      </c>
      <c r="C84" s="42">
        <v>0</v>
      </c>
      <c r="D84" s="101">
        <v>137</v>
      </c>
      <c r="E84" s="99">
        <f t="shared" si="0"/>
        <v>158</v>
      </c>
      <c r="F84" s="42">
        <v>614</v>
      </c>
      <c r="G84" s="101">
        <v>2706</v>
      </c>
      <c r="H84" s="43">
        <f t="shared" si="1"/>
        <v>3320</v>
      </c>
      <c r="I84" s="43">
        <f t="shared" si="2"/>
        <v>635</v>
      </c>
      <c r="J84" s="43">
        <f t="shared" si="3"/>
        <v>2843</v>
      </c>
      <c r="K84" s="99">
        <f t="shared" si="4"/>
        <v>3478</v>
      </c>
      <c r="L84" s="42">
        <v>586</v>
      </c>
    </row>
    <row r="85" spans="1:12" s="108" customFormat="1" ht="11.25" customHeight="1">
      <c r="A85" s="99" t="s">
        <v>88</v>
      </c>
      <c r="B85" s="42">
        <v>7</v>
      </c>
      <c r="C85" s="42">
        <v>0</v>
      </c>
      <c r="D85" s="101">
        <v>46</v>
      </c>
      <c r="E85" s="99">
        <f t="shared" si="0"/>
        <v>53</v>
      </c>
      <c r="F85" s="42">
        <v>15</v>
      </c>
      <c r="G85" s="101">
        <v>80</v>
      </c>
      <c r="H85" s="43">
        <f t="shared" si="1"/>
        <v>95</v>
      </c>
      <c r="I85" s="43">
        <f t="shared" si="2"/>
        <v>22</v>
      </c>
      <c r="J85" s="43">
        <f t="shared" si="3"/>
        <v>126</v>
      </c>
      <c r="K85" s="99">
        <f t="shared" si="4"/>
        <v>148</v>
      </c>
      <c r="L85" s="42">
        <v>4</v>
      </c>
    </row>
    <row r="86" spans="1:12" s="108" customFormat="1" ht="11.25" customHeight="1">
      <c r="A86" s="99" t="s">
        <v>89</v>
      </c>
      <c r="B86" s="42">
        <v>2364</v>
      </c>
      <c r="C86" s="42">
        <v>3765</v>
      </c>
      <c r="D86" s="101">
        <v>41493</v>
      </c>
      <c r="E86" s="99">
        <f t="shared" si="0"/>
        <v>47622</v>
      </c>
      <c r="F86" s="42">
        <v>27587</v>
      </c>
      <c r="G86" s="101">
        <v>245222</v>
      </c>
      <c r="H86" s="43">
        <f t="shared" si="1"/>
        <v>272809</v>
      </c>
      <c r="I86" s="43">
        <f t="shared" si="2"/>
        <v>33716</v>
      </c>
      <c r="J86" s="43">
        <f t="shared" si="3"/>
        <v>286715</v>
      </c>
      <c r="K86" s="99">
        <f t="shared" si="4"/>
        <v>320431</v>
      </c>
      <c r="L86" s="42">
        <v>90095</v>
      </c>
    </row>
    <row r="87" spans="1:12" s="108" customFormat="1" ht="11.25" customHeight="1">
      <c r="A87" s="99" t="s">
        <v>90</v>
      </c>
      <c r="B87" s="42">
        <v>455</v>
      </c>
      <c r="C87" s="42">
        <v>187</v>
      </c>
      <c r="D87" s="101">
        <v>3881</v>
      </c>
      <c r="E87" s="99">
        <f t="shared" si="0"/>
        <v>4523</v>
      </c>
      <c r="F87" s="42">
        <v>413</v>
      </c>
      <c r="G87" s="101">
        <v>2438</v>
      </c>
      <c r="H87" s="43">
        <f t="shared" si="1"/>
        <v>2851</v>
      </c>
      <c r="I87" s="43">
        <f t="shared" si="2"/>
        <v>1055</v>
      </c>
      <c r="J87" s="43">
        <f t="shared" si="3"/>
        <v>6319</v>
      </c>
      <c r="K87" s="99">
        <f t="shared" si="4"/>
        <v>7374</v>
      </c>
      <c r="L87" s="42">
        <v>12791</v>
      </c>
    </row>
    <row r="88" spans="1:12" s="108" customFormat="1" ht="11.25" customHeight="1">
      <c r="A88" s="99" t="s">
        <v>91</v>
      </c>
      <c r="B88" s="42">
        <v>16603</v>
      </c>
      <c r="C88" s="42">
        <v>20</v>
      </c>
      <c r="D88" s="101">
        <v>28944</v>
      </c>
      <c r="E88" s="99">
        <f t="shared" si="0"/>
        <v>45567</v>
      </c>
      <c r="F88" s="42">
        <v>1142</v>
      </c>
      <c r="G88" s="101">
        <v>22337</v>
      </c>
      <c r="H88" s="43">
        <f t="shared" si="1"/>
        <v>23479</v>
      </c>
      <c r="I88" s="43">
        <f t="shared" si="2"/>
        <v>17765</v>
      </c>
      <c r="J88" s="43">
        <f t="shared" si="3"/>
        <v>51281</v>
      </c>
      <c r="K88" s="99">
        <f t="shared" si="4"/>
        <v>69046</v>
      </c>
      <c r="L88" s="42">
        <v>89462</v>
      </c>
    </row>
    <row r="89" spans="1:12" s="108" customFormat="1" ht="11.25" customHeight="1">
      <c r="A89" s="99" t="s">
        <v>92</v>
      </c>
      <c r="B89" s="42">
        <v>98</v>
      </c>
      <c r="C89" s="42">
        <v>0</v>
      </c>
      <c r="D89" s="101">
        <v>689</v>
      </c>
      <c r="E89" s="99">
        <f t="shared" si="0"/>
        <v>787</v>
      </c>
      <c r="F89" s="42">
        <v>7</v>
      </c>
      <c r="G89" s="101">
        <v>64</v>
      </c>
      <c r="H89" s="43">
        <f t="shared" si="1"/>
        <v>71</v>
      </c>
      <c r="I89" s="43">
        <f t="shared" si="2"/>
        <v>105</v>
      </c>
      <c r="J89" s="43">
        <f t="shared" si="3"/>
        <v>753</v>
      </c>
      <c r="K89" s="99">
        <f t="shared" si="4"/>
        <v>858</v>
      </c>
      <c r="L89" s="42">
        <v>389</v>
      </c>
    </row>
    <row r="90" spans="1:12" s="108" customFormat="1" ht="11.25" customHeight="1">
      <c r="A90" s="99" t="s">
        <v>93</v>
      </c>
      <c r="B90" s="42">
        <v>22093</v>
      </c>
      <c r="C90" s="42">
        <v>9476</v>
      </c>
      <c r="D90" s="101">
        <v>161803</v>
      </c>
      <c r="E90" s="99">
        <f t="shared" si="0"/>
        <v>193372</v>
      </c>
      <c r="F90" s="42">
        <v>3464</v>
      </c>
      <c r="G90" s="101">
        <v>19130</v>
      </c>
      <c r="H90" s="43">
        <f t="shared" si="1"/>
        <v>22594</v>
      </c>
      <c r="I90" s="43">
        <f t="shared" si="2"/>
        <v>35033</v>
      </c>
      <c r="J90" s="43">
        <f t="shared" si="3"/>
        <v>180933</v>
      </c>
      <c r="K90" s="99">
        <f t="shared" si="4"/>
        <v>215966</v>
      </c>
      <c r="L90" s="42">
        <v>99898</v>
      </c>
    </row>
    <row r="91" spans="1:12" s="108" customFormat="1" ht="11.25" customHeight="1">
      <c r="A91" s="99" t="s">
        <v>94</v>
      </c>
      <c r="B91" s="42">
        <v>14670</v>
      </c>
      <c r="C91" s="42">
        <v>706</v>
      </c>
      <c r="D91" s="101">
        <v>132960</v>
      </c>
      <c r="E91" s="99">
        <f t="shared" si="0"/>
        <v>148336</v>
      </c>
      <c r="F91" s="42">
        <v>3020</v>
      </c>
      <c r="G91" s="101">
        <v>26921</v>
      </c>
      <c r="H91" s="43">
        <f t="shared" si="1"/>
        <v>29941</v>
      </c>
      <c r="I91" s="43">
        <f t="shared" si="2"/>
        <v>18396</v>
      </c>
      <c r="J91" s="43">
        <f t="shared" si="3"/>
        <v>159881</v>
      </c>
      <c r="K91" s="99">
        <f t="shared" si="4"/>
        <v>178277</v>
      </c>
      <c r="L91" s="42">
        <v>466027</v>
      </c>
    </row>
    <row r="92" spans="1:12" s="108" customFormat="1" ht="11.25" customHeight="1">
      <c r="A92" s="99" t="s">
        <v>95</v>
      </c>
      <c r="B92" s="42">
        <v>28082</v>
      </c>
      <c r="C92" s="42">
        <v>52</v>
      </c>
      <c r="D92" s="101">
        <v>295893</v>
      </c>
      <c r="E92" s="99">
        <f t="shared" si="0"/>
        <v>324027</v>
      </c>
      <c r="F92" s="42">
        <v>82</v>
      </c>
      <c r="G92" s="101">
        <v>2423</v>
      </c>
      <c r="H92" s="43">
        <f t="shared" si="1"/>
        <v>2505</v>
      </c>
      <c r="I92" s="43">
        <f t="shared" si="2"/>
        <v>28216</v>
      </c>
      <c r="J92" s="43">
        <f t="shared" si="3"/>
        <v>298316</v>
      </c>
      <c r="K92" s="99">
        <f t="shared" si="4"/>
        <v>326532</v>
      </c>
      <c r="L92" s="42">
        <v>790866</v>
      </c>
    </row>
    <row r="93" spans="1:12" s="108" customFormat="1" ht="11.25" customHeight="1">
      <c r="A93" s="99" t="s">
        <v>96</v>
      </c>
      <c r="B93" s="42">
        <v>43947</v>
      </c>
      <c r="C93" s="42">
        <v>8795</v>
      </c>
      <c r="D93" s="101">
        <v>338391</v>
      </c>
      <c r="E93" s="99">
        <f t="shared" si="0"/>
        <v>391133</v>
      </c>
      <c r="F93" s="42">
        <v>35849</v>
      </c>
      <c r="G93" s="101">
        <v>137568</v>
      </c>
      <c r="H93" s="43">
        <f t="shared" si="1"/>
        <v>173417</v>
      </c>
      <c r="I93" s="43">
        <f t="shared" si="2"/>
        <v>88591</v>
      </c>
      <c r="J93" s="43">
        <f t="shared" si="3"/>
        <v>475959</v>
      </c>
      <c r="K93" s="99">
        <f t="shared" si="4"/>
        <v>564550</v>
      </c>
      <c r="L93" s="42">
        <v>393463</v>
      </c>
    </row>
    <row r="94" spans="1:12" s="108" customFormat="1" ht="11.25" customHeight="1">
      <c r="A94" s="99" t="s">
        <v>97</v>
      </c>
      <c r="B94" s="42">
        <v>39</v>
      </c>
      <c r="C94" s="42">
        <v>50</v>
      </c>
      <c r="D94" s="101">
        <v>619</v>
      </c>
      <c r="E94" s="99">
        <f t="shared" si="0"/>
        <v>708</v>
      </c>
      <c r="F94" s="42">
        <v>188</v>
      </c>
      <c r="G94" s="101">
        <v>889</v>
      </c>
      <c r="H94" s="43">
        <f t="shared" si="1"/>
        <v>1077</v>
      </c>
      <c r="I94" s="43">
        <f t="shared" si="2"/>
        <v>277</v>
      </c>
      <c r="J94" s="43">
        <f t="shared" si="3"/>
        <v>1508</v>
      </c>
      <c r="K94" s="99">
        <f t="shared" si="4"/>
        <v>1785</v>
      </c>
      <c r="L94" s="42">
        <v>0</v>
      </c>
    </row>
    <row r="95" spans="1:12" s="108" customFormat="1" ht="11.25" customHeight="1">
      <c r="A95" s="99" t="s">
        <v>98</v>
      </c>
      <c r="B95" s="42">
        <v>17677</v>
      </c>
      <c r="C95" s="42">
        <v>105</v>
      </c>
      <c r="D95" s="101">
        <v>213528</v>
      </c>
      <c r="E95" s="99">
        <f t="shared" si="0"/>
        <v>231310</v>
      </c>
      <c r="F95" s="42">
        <v>6671</v>
      </c>
      <c r="G95" s="101">
        <v>80079</v>
      </c>
      <c r="H95" s="43">
        <f t="shared" si="1"/>
        <v>86750</v>
      </c>
      <c r="I95" s="43">
        <f t="shared" si="2"/>
        <v>24453</v>
      </c>
      <c r="J95" s="43">
        <f t="shared" si="3"/>
        <v>293607</v>
      </c>
      <c r="K95" s="99">
        <f t="shared" si="4"/>
        <v>318060</v>
      </c>
      <c r="L95" s="42">
        <v>524946</v>
      </c>
    </row>
    <row r="96" spans="1:12" s="108" customFormat="1" ht="11.25" customHeight="1">
      <c r="A96" s="99" t="s">
        <v>99</v>
      </c>
      <c r="B96" s="42">
        <v>222</v>
      </c>
      <c r="C96" s="42">
        <v>0</v>
      </c>
      <c r="D96" s="101">
        <v>2047</v>
      </c>
      <c r="E96" s="99">
        <f t="shared" si="0"/>
        <v>2269</v>
      </c>
      <c r="F96" s="42">
        <v>0</v>
      </c>
      <c r="G96" s="101">
        <v>31</v>
      </c>
      <c r="H96" s="43">
        <f t="shared" si="1"/>
        <v>31</v>
      </c>
      <c r="I96" s="43">
        <f t="shared" si="2"/>
        <v>222</v>
      </c>
      <c r="J96" s="43">
        <f t="shared" si="3"/>
        <v>2078</v>
      </c>
      <c r="K96" s="99">
        <f t="shared" si="4"/>
        <v>2300</v>
      </c>
      <c r="L96" s="42">
        <v>286</v>
      </c>
    </row>
    <row r="97" spans="1:12" s="108" customFormat="1" ht="11.25" customHeight="1">
      <c r="A97" s="99" t="s">
        <v>100</v>
      </c>
      <c r="B97" s="42">
        <v>5107</v>
      </c>
      <c r="C97" s="42">
        <v>46</v>
      </c>
      <c r="D97" s="101">
        <v>19225</v>
      </c>
      <c r="E97" s="99">
        <f t="shared" si="0"/>
        <v>24378</v>
      </c>
      <c r="F97" s="42">
        <v>26</v>
      </c>
      <c r="G97" s="101">
        <v>615</v>
      </c>
      <c r="H97" s="43">
        <f t="shared" si="1"/>
        <v>641</v>
      </c>
      <c r="I97" s="43">
        <f t="shared" si="2"/>
        <v>5179</v>
      </c>
      <c r="J97" s="43">
        <f t="shared" si="3"/>
        <v>19840</v>
      </c>
      <c r="K97" s="99">
        <f t="shared" si="4"/>
        <v>25019</v>
      </c>
      <c r="L97" s="42">
        <v>0</v>
      </c>
    </row>
    <row r="98" spans="1:12" s="108" customFormat="1" ht="11.25" customHeight="1">
      <c r="A98" s="99" t="s">
        <v>101</v>
      </c>
      <c r="B98" s="42">
        <v>486</v>
      </c>
      <c r="C98" s="42">
        <v>11</v>
      </c>
      <c r="D98" s="101">
        <v>3895</v>
      </c>
      <c r="E98" s="99">
        <f t="shared" si="0"/>
        <v>4392</v>
      </c>
      <c r="F98" s="42">
        <v>531</v>
      </c>
      <c r="G98" s="101">
        <v>2331</v>
      </c>
      <c r="H98" s="43">
        <f t="shared" si="1"/>
        <v>2862</v>
      </c>
      <c r="I98" s="43">
        <f t="shared" si="2"/>
        <v>1028</v>
      </c>
      <c r="J98" s="43">
        <f t="shared" si="3"/>
        <v>6226</v>
      </c>
      <c r="K98" s="99">
        <f t="shared" si="4"/>
        <v>7254</v>
      </c>
      <c r="L98" s="42">
        <v>221</v>
      </c>
    </row>
    <row r="99" spans="1:12" s="108" customFormat="1" ht="11.25" customHeight="1">
      <c r="A99" s="99" t="s">
        <v>102</v>
      </c>
      <c r="B99" s="42">
        <v>24</v>
      </c>
      <c r="C99" s="42">
        <v>13</v>
      </c>
      <c r="D99" s="101">
        <v>910</v>
      </c>
      <c r="E99" s="99">
        <f t="shared" si="0"/>
        <v>947</v>
      </c>
      <c r="F99" s="42">
        <v>512</v>
      </c>
      <c r="G99" s="101">
        <v>1157</v>
      </c>
      <c r="H99" s="43">
        <f t="shared" si="1"/>
        <v>1669</v>
      </c>
      <c r="I99" s="43">
        <f t="shared" si="2"/>
        <v>549</v>
      </c>
      <c r="J99" s="43">
        <f t="shared" si="3"/>
        <v>2067</v>
      </c>
      <c r="K99" s="99">
        <f t="shared" si="4"/>
        <v>2616</v>
      </c>
      <c r="L99" s="42">
        <v>1127</v>
      </c>
    </row>
    <row r="100" spans="1:12" s="108" customFormat="1" ht="11.25" customHeight="1">
      <c r="A100" s="99" t="s">
        <v>103</v>
      </c>
      <c r="B100" s="42">
        <v>1</v>
      </c>
      <c r="C100" s="42">
        <v>0</v>
      </c>
      <c r="D100" s="101">
        <v>18</v>
      </c>
      <c r="E100" s="99">
        <f t="shared" si="0"/>
        <v>19</v>
      </c>
      <c r="F100" s="42">
        <v>0</v>
      </c>
      <c r="G100" s="101">
        <v>0</v>
      </c>
      <c r="H100" s="43">
        <f t="shared" si="1"/>
        <v>0</v>
      </c>
      <c r="I100" s="43">
        <f t="shared" si="2"/>
        <v>1</v>
      </c>
      <c r="J100" s="43">
        <f t="shared" si="3"/>
        <v>18</v>
      </c>
      <c r="K100" s="99">
        <f t="shared" si="4"/>
        <v>19</v>
      </c>
      <c r="L100" s="42">
        <v>9</v>
      </c>
    </row>
    <row r="101" spans="1:12" s="108" customFormat="1" ht="11.25" customHeight="1">
      <c r="A101" s="99" t="s">
        <v>104</v>
      </c>
      <c r="B101" s="42">
        <v>822</v>
      </c>
      <c r="C101" s="42">
        <v>17</v>
      </c>
      <c r="D101" s="101">
        <v>3058</v>
      </c>
      <c r="E101" s="99">
        <f t="shared" si="0"/>
        <v>3897</v>
      </c>
      <c r="F101" s="42">
        <v>18749</v>
      </c>
      <c r="G101" s="101">
        <v>166642</v>
      </c>
      <c r="H101" s="43">
        <f t="shared" si="1"/>
        <v>185391</v>
      </c>
      <c r="I101" s="43">
        <f t="shared" si="2"/>
        <v>19588</v>
      </c>
      <c r="J101" s="43">
        <f t="shared" si="3"/>
        <v>169700</v>
      </c>
      <c r="K101" s="99">
        <f t="shared" si="4"/>
        <v>189288</v>
      </c>
      <c r="L101" s="42">
        <v>110301</v>
      </c>
    </row>
    <row r="102" spans="1:12" s="108" customFormat="1" ht="11.25" customHeight="1">
      <c r="A102" s="99" t="s">
        <v>105</v>
      </c>
      <c r="B102" s="42">
        <v>17389</v>
      </c>
      <c r="C102" s="42">
        <v>0</v>
      </c>
      <c r="D102" s="101">
        <v>77383</v>
      </c>
      <c r="E102" s="99">
        <f t="shared" si="0"/>
        <v>94772</v>
      </c>
      <c r="F102" s="42">
        <v>0</v>
      </c>
      <c r="G102" s="101">
        <v>18362</v>
      </c>
      <c r="H102" s="43">
        <f t="shared" si="1"/>
        <v>18362</v>
      </c>
      <c r="I102" s="43">
        <f t="shared" si="2"/>
        <v>17389</v>
      </c>
      <c r="J102" s="43">
        <f t="shared" si="3"/>
        <v>95745</v>
      </c>
      <c r="K102" s="99">
        <f t="shared" si="4"/>
        <v>113134</v>
      </c>
      <c r="L102" s="42">
        <v>20</v>
      </c>
    </row>
    <row r="103" spans="1:12" s="108" customFormat="1" ht="11.25" customHeight="1">
      <c r="A103" s="99" t="s">
        <v>106</v>
      </c>
      <c r="B103" s="42">
        <v>211</v>
      </c>
      <c r="C103" s="42">
        <v>73</v>
      </c>
      <c r="D103" s="101">
        <v>2360</v>
      </c>
      <c r="E103" s="99">
        <f t="shared" si="0"/>
        <v>2644</v>
      </c>
      <c r="F103" s="42">
        <v>57965</v>
      </c>
      <c r="G103" s="101">
        <v>376116</v>
      </c>
      <c r="H103" s="43">
        <f t="shared" si="1"/>
        <v>434081</v>
      </c>
      <c r="I103" s="43">
        <f t="shared" si="2"/>
        <v>58249</v>
      </c>
      <c r="J103" s="43">
        <f t="shared" si="3"/>
        <v>378476</v>
      </c>
      <c r="K103" s="99">
        <f t="shared" si="4"/>
        <v>436725</v>
      </c>
      <c r="L103" s="42">
        <v>89624</v>
      </c>
    </row>
    <row r="104" spans="1:12" s="108" customFormat="1" ht="11.25" customHeight="1">
      <c r="A104" s="99" t="s">
        <v>107</v>
      </c>
      <c r="B104" s="42">
        <v>66</v>
      </c>
      <c r="C104" s="42">
        <v>0</v>
      </c>
      <c r="D104" s="101">
        <v>518</v>
      </c>
      <c r="E104" s="99">
        <f t="shared" si="0"/>
        <v>584</v>
      </c>
      <c r="F104" s="42">
        <v>32</v>
      </c>
      <c r="G104" s="101">
        <v>361</v>
      </c>
      <c r="H104" s="43">
        <f t="shared" si="1"/>
        <v>393</v>
      </c>
      <c r="I104" s="43">
        <f t="shared" si="2"/>
        <v>98</v>
      </c>
      <c r="J104" s="43">
        <f t="shared" si="3"/>
        <v>879</v>
      </c>
      <c r="K104" s="99">
        <f t="shared" si="4"/>
        <v>977</v>
      </c>
      <c r="L104" s="42">
        <v>13766</v>
      </c>
    </row>
    <row r="105" spans="1:12" s="108" customFormat="1" ht="11.25" customHeight="1">
      <c r="A105" s="99" t="s">
        <v>108</v>
      </c>
      <c r="B105" s="42">
        <v>5846</v>
      </c>
      <c r="C105" s="42">
        <v>4750</v>
      </c>
      <c r="D105" s="101">
        <v>71470</v>
      </c>
      <c r="E105" s="99">
        <f t="shared" si="0"/>
        <v>82066</v>
      </c>
      <c r="F105" s="42">
        <v>2033</v>
      </c>
      <c r="G105" s="101">
        <v>12950</v>
      </c>
      <c r="H105" s="43">
        <f t="shared" si="1"/>
        <v>14983</v>
      </c>
      <c r="I105" s="43">
        <f t="shared" si="2"/>
        <v>12629</v>
      </c>
      <c r="J105" s="43">
        <f t="shared" si="3"/>
        <v>84420</v>
      </c>
      <c r="K105" s="99">
        <f t="shared" si="4"/>
        <v>97049</v>
      </c>
      <c r="L105" s="42">
        <v>78381</v>
      </c>
    </row>
    <row r="106" spans="1:12" s="108" customFormat="1" ht="11.25" customHeight="1">
      <c r="A106" s="99" t="s">
        <v>109</v>
      </c>
      <c r="B106" s="42">
        <v>909</v>
      </c>
      <c r="C106" s="42">
        <v>608</v>
      </c>
      <c r="D106" s="101">
        <v>11527</v>
      </c>
      <c r="E106" s="99">
        <f t="shared" si="0"/>
        <v>13044</v>
      </c>
      <c r="F106" s="42">
        <v>1252</v>
      </c>
      <c r="G106" s="101">
        <v>6962</v>
      </c>
      <c r="H106" s="43">
        <f t="shared" si="1"/>
        <v>8214</v>
      </c>
      <c r="I106" s="43">
        <f t="shared" si="2"/>
        <v>2769</v>
      </c>
      <c r="J106" s="43">
        <f t="shared" si="3"/>
        <v>18489</v>
      </c>
      <c r="K106" s="99">
        <f t="shared" si="4"/>
        <v>21258</v>
      </c>
      <c r="L106" s="42">
        <v>39174</v>
      </c>
    </row>
    <row r="107" spans="1:12" s="108" customFormat="1" ht="11.25" customHeight="1">
      <c r="A107" s="99" t="s">
        <v>110</v>
      </c>
      <c r="B107" s="42">
        <v>30481</v>
      </c>
      <c r="C107" s="42">
        <v>21031</v>
      </c>
      <c r="D107" s="101">
        <v>283612</v>
      </c>
      <c r="E107" s="99">
        <f t="shared" si="0"/>
        <v>335124</v>
      </c>
      <c r="F107" s="42">
        <v>6681</v>
      </c>
      <c r="G107" s="101">
        <v>31947</v>
      </c>
      <c r="H107" s="43">
        <f t="shared" si="1"/>
        <v>38628</v>
      </c>
      <c r="I107" s="43">
        <f t="shared" si="2"/>
        <v>58193</v>
      </c>
      <c r="J107" s="43">
        <f t="shared" si="3"/>
        <v>315559</v>
      </c>
      <c r="K107" s="99">
        <f t="shared" si="4"/>
        <v>373752</v>
      </c>
      <c r="L107" s="42">
        <v>210087</v>
      </c>
    </row>
    <row r="108" spans="1:12" s="108" customFormat="1" ht="11.25" customHeight="1">
      <c r="A108" s="99" t="s">
        <v>111</v>
      </c>
      <c r="B108" s="42">
        <v>38297</v>
      </c>
      <c r="C108" s="42">
        <v>9248</v>
      </c>
      <c r="D108" s="101">
        <v>324057</v>
      </c>
      <c r="E108" s="99">
        <f t="shared" si="0"/>
        <v>371602</v>
      </c>
      <c r="F108" s="42">
        <v>2715</v>
      </c>
      <c r="G108" s="101">
        <v>15366</v>
      </c>
      <c r="H108" s="43">
        <f t="shared" si="1"/>
        <v>18081</v>
      </c>
      <c r="I108" s="43">
        <f t="shared" si="2"/>
        <v>50260</v>
      </c>
      <c r="J108" s="43">
        <f t="shared" si="3"/>
        <v>339423</v>
      </c>
      <c r="K108" s="99">
        <f t="shared" si="4"/>
        <v>389683</v>
      </c>
      <c r="L108" s="42">
        <v>336707</v>
      </c>
    </row>
    <row r="109" spans="1:12" s="108" customFormat="1" ht="11.25" customHeight="1">
      <c r="A109" s="99" t="s">
        <v>112</v>
      </c>
      <c r="B109" s="42">
        <v>1453</v>
      </c>
      <c r="C109" s="42">
        <v>1524</v>
      </c>
      <c r="D109" s="101">
        <v>8984</v>
      </c>
      <c r="E109" s="99">
        <f t="shared" si="0"/>
        <v>11961</v>
      </c>
      <c r="F109" s="42">
        <v>1864</v>
      </c>
      <c r="G109" s="101">
        <v>731</v>
      </c>
      <c r="H109" s="43">
        <f t="shared" si="1"/>
        <v>2595</v>
      </c>
      <c r="I109" s="43">
        <f t="shared" si="2"/>
        <v>4841</v>
      </c>
      <c r="J109" s="43">
        <f t="shared" si="3"/>
        <v>9715</v>
      </c>
      <c r="K109" s="99">
        <f t="shared" si="4"/>
        <v>14556</v>
      </c>
      <c r="L109" s="42">
        <v>0</v>
      </c>
    </row>
    <row r="110" spans="1:12" s="108" customFormat="1" ht="11.25" customHeight="1">
      <c r="A110" s="99" t="s">
        <v>113</v>
      </c>
      <c r="B110" s="42">
        <v>336</v>
      </c>
      <c r="C110" s="42">
        <v>206</v>
      </c>
      <c r="D110" s="101">
        <v>5657</v>
      </c>
      <c r="E110" s="99">
        <f t="shared" si="0"/>
        <v>6199</v>
      </c>
      <c r="F110" s="42">
        <v>646</v>
      </c>
      <c r="G110" s="101">
        <v>2955</v>
      </c>
      <c r="H110" s="43">
        <f t="shared" si="1"/>
        <v>3601</v>
      </c>
      <c r="I110" s="43">
        <f t="shared" si="2"/>
        <v>1188</v>
      </c>
      <c r="J110" s="43">
        <f t="shared" si="3"/>
        <v>8612</v>
      </c>
      <c r="K110" s="99">
        <f t="shared" si="4"/>
        <v>9800</v>
      </c>
      <c r="L110" s="42">
        <v>14952</v>
      </c>
    </row>
    <row r="111" spans="1:12" s="108" customFormat="1" ht="11.25" customHeight="1">
      <c r="A111" s="99" t="s">
        <v>114</v>
      </c>
      <c r="B111" s="42">
        <v>177</v>
      </c>
      <c r="C111" s="42">
        <v>41</v>
      </c>
      <c r="D111" s="101">
        <v>855</v>
      </c>
      <c r="E111" s="99">
        <f t="shared" si="0"/>
        <v>1073</v>
      </c>
      <c r="F111" s="42">
        <v>44</v>
      </c>
      <c r="G111" s="101">
        <v>633</v>
      </c>
      <c r="H111" s="43">
        <f t="shared" si="1"/>
        <v>677</v>
      </c>
      <c r="I111" s="43">
        <f t="shared" si="2"/>
        <v>262</v>
      </c>
      <c r="J111" s="43">
        <f t="shared" si="3"/>
        <v>1488</v>
      </c>
      <c r="K111" s="99">
        <f t="shared" si="4"/>
        <v>1750</v>
      </c>
      <c r="L111" s="42">
        <v>349</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8149</v>
      </c>
      <c r="C113" s="42">
        <v>50</v>
      </c>
      <c r="D113" s="101">
        <v>64995</v>
      </c>
      <c r="E113" s="99">
        <f t="shared" si="0"/>
        <v>73194</v>
      </c>
      <c r="F113" s="42">
        <v>1449</v>
      </c>
      <c r="G113" s="101">
        <v>6747</v>
      </c>
      <c r="H113" s="43">
        <f t="shared" si="1"/>
        <v>8196</v>
      </c>
      <c r="I113" s="43">
        <f t="shared" si="2"/>
        <v>9648</v>
      </c>
      <c r="J113" s="43">
        <f t="shared" si="3"/>
        <v>71742</v>
      </c>
      <c r="K113" s="99">
        <f t="shared" si="4"/>
        <v>81390</v>
      </c>
      <c r="L113" s="42">
        <v>252982</v>
      </c>
    </row>
    <row r="114" spans="1:12" s="108" customFormat="1" ht="11.25" customHeight="1">
      <c r="A114" s="99" t="s">
        <v>137</v>
      </c>
      <c r="B114" s="42">
        <v>1</v>
      </c>
      <c r="C114" s="42">
        <v>0</v>
      </c>
      <c r="D114" s="101">
        <v>0</v>
      </c>
      <c r="E114" s="99">
        <f t="shared" si="0"/>
        <v>1</v>
      </c>
      <c r="F114" s="42">
        <v>4</v>
      </c>
      <c r="G114" s="101">
        <v>6</v>
      </c>
      <c r="H114" s="43">
        <f t="shared" si="1"/>
        <v>10</v>
      </c>
      <c r="I114" s="43">
        <f t="shared" si="2"/>
        <v>5</v>
      </c>
      <c r="J114" s="43">
        <f t="shared" si="3"/>
        <v>6</v>
      </c>
      <c r="K114" s="99">
        <f t="shared" si="4"/>
        <v>11</v>
      </c>
      <c r="L114" s="42">
        <v>0</v>
      </c>
    </row>
    <row r="115" spans="1:12" s="108" customFormat="1" ht="11.25" customHeight="1">
      <c r="A115" s="99" t="s">
        <v>118</v>
      </c>
      <c r="B115" s="42">
        <v>690</v>
      </c>
      <c r="C115" s="42">
        <v>79</v>
      </c>
      <c r="D115" s="101">
        <v>3029</v>
      </c>
      <c r="E115" s="99">
        <f t="shared" si="0"/>
        <v>3798</v>
      </c>
      <c r="F115" s="42">
        <v>3204</v>
      </c>
      <c r="G115" s="101">
        <v>16239</v>
      </c>
      <c r="H115" s="43">
        <f t="shared" si="1"/>
        <v>19443</v>
      </c>
      <c r="I115" s="43">
        <f t="shared" si="2"/>
        <v>3973</v>
      </c>
      <c r="J115" s="43">
        <f t="shared" si="3"/>
        <v>19268</v>
      </c>
      <c r="K115" s="99">
        <f t="shared" si="4"/>
        <v>23241</v>
      </c>
      <c r="L115" s="42">
        <v>7401</v>
      </c>
    </row>
    <row r="116" spans="1:12" s="108" customFormat="1" ht="11.25" customHeight="1">
      <c r="A116" s="99" t="s">
        <v>119</v>
      </c>
      <c r="B116" s="42">
        <v>2015</v>
      </c>
      <c r="C116" s="42">
        <v>2219</v>
      </c>
      <c r="D116" s="101">
        <v>14488</v>
      </c>
      <c r="E116" s="99">
        <f t="shared" si="0"/>
        <v>18722</v>
      </c>
      <c r="F116" s="42">
        <v>1302</v>
      </c>
      <c r="G116" s="101">
        <v>6007</v>
      </c>
      <c r="H116" s="43">
        <f t="shared" si="1"/>
        <v>7309</v>
      </c>
      <c r="I116" s="43">
        <f t="shared" si="2"/>
        <v>5536</v>
      </c>
      <c r="J116" s="43">
        <f t="shared" si="3"/>
        <v>20495</v>
      </c>
      <c r="K116" s="99">
        <f t="shared" si="4"/>
        <v>26031</v>
      </c>
      <c r="L116" s="42">
        <v>10118</v>
      </c>
    </row>
    <row r="117" spans="1:12" s="108" customFormat="1" ht="11.25" customHeight="1">
      <c r="A117" s="99" t="s">
        <v>120</v>
      </c>
      <c r="B117" s="42">
        <v>235</v>
      </c>
      <c r="C117" s="42">
        <v>0</v>
      </c>
      <c r="D117" s="101">
        <v>3782</v>
      </c>
      <c r="E117" s="99">
        <f t="shared" si="0"/>
        <v>4017</v>
      </c>
      <c r="F117" s="42">
        <v>1804</v>
      </c>
      <c r="G117" s="101">
        <v>2747</v>
      </c>
      <c r="H117" s="43">
        <f t="shared" si="1"/>
        <v>4551</v>
      </c>
      <c r="I117" s="43">
        <f t="shared" si="2"/>
        <v>2039</v>
      </c>
      <c r="J117" s="43">
        <f t="shared" si="3"/>
        <v>6529</v>
      </c>
      <c r="K117" s="99">
        <f t="shared" si="4"/>
        <v>8568</v>
      </c>
      <c r="L117" s="42">
        <v>3378</v>
      </c>
    </row>
    <row r="118" spans="1:12" s="108" customFormat="1" ht="11.25" customHeight="1">
      <c r="A118" s="99" t="s">
        <v>121</v>
      </c>
      <c r="B118" s="42">
        <v>3246</v>
      </c>
      <c r="C118" s="42">
        <v>1062</v>
      </c>
      <c r="D118" s="101">
        <v>24088</v>
      </c>
      <c r="E118" s="99">
        <f t="shared" si="0"/>
        <v>28396</v>
      </c>
      <c r="F118" s="42">
        <v>5160</v>
      </c>
      <c r="G118" s="101">
        <v>22302</v>
      </c>
      <c r="H118" s="43">
        <f t="shared" si="1"/>
        <v>27462</v>
      </c>
      <c r="I118" s="43">
        <f t="shared" si="2"/>
        <v>9468</v>
      </c>
      <c r="J118" s="43">
        <f t="shared" si="3"/>
        <v>46390</v>
      </c>
      <c r="K118" s="99">
        <f t="shared" si="4"/>
        <v>55858</v>
      </c>
      <c r="L118" s="42">
        <v>14626</v>
      </c>
    </row>
    <row r="119" spans="1:12" s="108" customFormat="1" ht="11.25" customHeight="1">
      <c r="A119" s="99" t="s">
        <v>122</v>
      </c>
      <c r="B119" s="42">
        <v>9</v>
      </c>
      <c r="C119" s="42">
        <v>0</v>
      </c>
      <c r="D119" s="101">
        <v>1000</v>
      </c>
      <c r="E119" s="99">
        <f t="shared" si="0"/>
        <v>1009</v>
      </c>
      <c r="F119" s="42">
        <v>944</v>
      </c>
      <c r="G119" s="101">
        <v>6402</v>
      </c>
      <c r="H119" s="43">
        <f t="shared" si="1"/>
        <v>7346</v>
      </c>
      <c r="I119" s="43">
        <f t="shared" si="2"/>
        <v>953</v>
      </c>
      <c r="J119" s="43">
        <f t="shared" si="3"/>
        <v>7402</v>
      </c>
      <c r="K119" s="99">
        <f t="shared" si="4"/>
        <v>8355</v>
      </c>
      <c r="L119" s="42">
        <v>866</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883386</v>
      </c>
      <c r="C122" s="50">
        <f>SUM(C24:C119)</f>
        <v>292279</v>
      </c>
      <c r="D122" s="50">
        <f>SUM(D24:D119)</f>
        <v>7935229</v>
      </c>
      <c r="E122" s="50">
        <f>SUM(E24:E119)</f>
        <v>9110894</v>
      </c>
      <c r="F122" s="51">
        <f>SUM(F24:F119)</f>
        <v>382494</v>
      </c>
      <c r="G122" s="50">
        <f>SUM(G24:G119)</f>
        <v>2361358</v>
      </c>
      <c r="H122" s="50">
        <f>SUM(H24:H119)</f>
        <v>2743852</v>
      </c>
      <c r="I122" s="50">
        <f>SUM(I24:I119)</f>
        <v>1558159</v>
      </c>
      <c r="J122" s="50">
        <f>D122+G122</f>
        <v>10296587</v>
      </c>
      <c r="K122" s="50">
        <f>E122+H122</f>
        <v>11854746</v>
      </c>
      <c r="L122" s="51">
        <f>SUM(L24:L119)</f>
        <v>18263120</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2.xml><?xml version="1.0" encoding="utf-8"?>
<worksheet xmlns="http://schemas.openxmlformats.org/spreadsheetml/2006/main" xmlns:r="http://schemas.openxmlformats.org/officeDocument/2006/relationships">
  <sheetPr>
    <pageSetUpPr fitToPage="1"/>
  </sheetPr>
  <dimension ref="A1:K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4" t="s">
        <v>0</v>
      </c>
      <c r="B1" s="74"/>
      <c r="C1" s="74"/>
      <c r="D1" s="74"/>
      <c r="E1" s="74"/>
      <c r="F1" s="74"/>
      <c r="G1" s="74"/>
      <c r="H1" s="74"/>
      <c r="I1" s="74"/>
      <c r="J1" s="74"/>
      <c r="K1" s="74"/>
    </row>
    <row r="2" spans="1:11" ht="11.25" customHeight="1">
      <c r="A2" s="75" t="s">
        <v>1</v>
      </c>
      <c r="B2" s="75"/>
      <c r="C2" s="75"/>
      <c r="D2" s="75"/>
      <c r="E2" s="75"/>
      <c r="F2" s="75"/>
      <c r="G2" s="75"/>
      <c r="H2" s="75"/>
      <c r="I2" s="75"/>
      <c r="J2" s="75"/>
      <c r="K2" s="75"/>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149</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128</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150</v>
      </c>
      <c r="C23" s="84"/>
      <c r="D23" s="95" t="s">
        <v>132</v>
      </c>
      <c r="E23" s="94" t="s">
        <v>26</v>
      </c>
      <c r="F23" s="15" t="s">
        <v>150</v>
      </c>
      <c r="G23" s="43" t="s">
        <v>132</v>
      </c>
      <c r="H23" s="15" t="s">
        <v>26</v>
      </c>
      <c r="I23" s="15" t="s">
        <v>150</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1230</v>
      </c>
      <c r="C25" s="42">
        <v>68</v>
      </c>
      <c r="D25" s="100">
        <v>8306</v>
      </c>
      <c r="E25" s="99">
        <f aca="true" t="shared" si="0" ref="E25:E29">SUM(B25:D25)</f>
        <v>9604</v>
      </c>
      <c r="F25" s="42">
        <v>385</v>
      </c>
      <c r="G25" s="101">
        <v>3305</v>
      </c>
      <c r="H25" s="43">
        <f aca="true" t="shared" si="1" ref="H25:H120">SUM(F25:G25)</f>
        <v>3690</v>
      </c>
      <c r="I25" s="43">
        <f aca="true" t="shared" si="2" ref="I25:I120">SUM(B25+C25+F25)</f>
        <v>1683</v>
      </c>
      <c r="J25" s="43">
        <f>D25+G25</f>
        <v>11611</v>
      </c>
      <c r="K25" s="43">
        <f aca="true" t="shared" si="3" ref="K25:K120">SUM(I25:J25)</f>
        <v>13294</v>
      </c>
    </row>
    <row r="26" spans="1:11" ht="11.25" customHeight="1">
      <c r="A26" s="99" t="s">
        <v>28</v>
      </c>
      <c r="B26" s="42">
        <v>3330</v>
      </c>
      <c r="C26" s="42">
        <v>0</v>
      </c>
      <c r="D26" s="100">
        <v>46259</v>
      </c>
      <c r="E26" s="99">
        <f t="shared" si="0"/>
        <v>49589</v>
      </c>
      <c r="F26" s="42">
        <v>72</v>
      </c>
      <c r="G26" s="101">
        <v>4244</v>
      </c>
      <c r="H26" s="43">
        <f t="shared" si="1"/>
        <v>4316</v>
      </c>
      <c r="I26" s="43">
        <f t="shared" si="2"/>
        <v>3402</v>
      </c>
      <c r="J26" s="43">
        <f aca="true" t="shared" si="4" ref="J26:J120">SUM(D26+G26)</f>
        <v>50503</v>
      </c>
      <c r="K26" s="43">
        <f t="shared" si="3"/>
        <v>53905</v>
      </c>
    </row>
    <row r="27" spans="1:11" ht="11.25" customHeight="1">
      <c r="A27" s="99" t="s">
        <v>29</v>
      </c>
      <c r="B27" s="42">
        <v>1379</v>
      </c>
      <c r="C27" s="42">
        <v>8</v>
      </c>
      <c r="D27" s="100">
        <v>8627</v>
      </c>
      <c r="E27" s="99">
        <f t="shared" si="0"/>
        <v>10014</v>
      </c>
      <c r="F27" s="42">
        <v>103</v>
      </c>
      <c r="G27" s="101">
        <v>2155</v>
      </c>
      <c r="H27" s="43">
        <f t="shared" si="1"/>
        <v>2258</v>
      </c>
      <c r="I27" s="43">
        <f t="shared" si="2"/>
        <v>1490</v>
      </c>
      <c r="J27" s="43">
        <f t="shared" si="4"/>
        <v>10782</v>
      </c>
      <c r="K27" s="43">
        <f t="shared" si="3"/>
        <v>12272</v>
      </c>
    </row>
    <row r="28" spans="1:11" ht="11.25" customHeight="1">
      <c r="A28" s="99" t="s">
        <v>30</v>
      </c>
      <c r="B28" s="42">
        <v>986</v>
      </c>
      <c r="C28" s="42">
        <v>2438</v>
      </c>
      <c r="D28" s="100">
        <v>12091</v>
      </c>
      <c r="E28" s="99">
        <f t="shared" si="0"/>
        <v>15515</v>
      </c>
      <c r="F28" s="42">
        <v>401</v>
      </c>
      <c r="G28" s="101">
        <v>3027</v>
      </c>
      <c r="H28" s="43">
        <f t="shared" si="1"/>
        <v>3428</v>
      </c>
      <c r="I28" s="43">
        <f t="shared" si="2"/>
        <v>3825</v>
      </c>
      <c r="J28" s="43">
        <f t="shared" si="4"/>
        <v>15118</v>
      </c>
      <c r="K28" s="43">
        <f t="shared" si="3"/>
        <v>18943</v>
      </c>
    </row>
    <row r="29" spans="1:11" ht="11.25" customHeight="1">
      <c r="A29" s="99" t="s">
        <v>31</v>
      </c>
      <c r="B29" s="42">
        <v>0</v>
      </c>
      <c r="C29" s="42">
        <v>418</v>
      </c>
      <c r="D29" s="100">
        <v>2313</v>
      </c>
      <c r="E29" s="99">
        <f t="shared" si="0"/>
        <v>2731</v>
      </c>
      <c r="F29" s="42">
        <v>11</v>
      </c>
      <c r="G29" s="101">
        <v>134</v>
      </c>
      <c r="H29" s="43">
        <f t="shared" si="1"/>
        <v>145</v>
      </c>
      <c r="I29" s="43">
        <f t="shared" si="2"/>
        <v>429</v>
      </c>
      <c r="J29" s="43">
        <f t="shared" si="4"/>
        <v>2447</v>
      </c>
      <c r="K29" s="43">
        <f t="shared" si="3"/>
        <v>2876</v>
      </c>
    </row>
    <row r="30" spans="1:11" ht="11.25" customHeight="1">
      <c r="A30" s="99" t="s">
        <v>32</v>
      </c>
      <c r="B30" s="42"/>
      <c r="C30" s="42"/>
      <c r="D30" s="100"/>
      <c r="E30" s="99"/>
      <c r="F30" s="42">
        <v>0</v>
      </c>
      <c r="G30" s="101">
        <v>0</v>
      </c>
      <c r="H30" s="43">
        <f t="shared" si="1"/>
        <v>0</v>
      </c>
      <c r="I30" s="43">
        <f t="shared" si="2"/>
        <v>0</v>
      </c>
      <c r="J30" s="43">
        <f t="shared" si="4"/>
        <v>0</v>
      </c>
      <c r="K30" s="43">
        <f t="shared" si="3"/>
        <v>0</v>
      </c>
    </row>
    <row r="31" spans="1:11" ht="11.25" customHeight="1">
      <c r="A31" s="99" t="s">
        <v>33</v>
      </c>
      <c r="B31" s="42">
        <v>6570</v>
      </c>
      <c r="C31" s="42">
        <v>48210</v>
      </c>
      <c r="D31" s="100">
        <v>322490</v>
      </c>
      <c r="E31" s="99">
        <f aca="true" t="shared" si="5" ref="E31:E120">SUM(B31:D31)</f>
        <v>377270</v>
      </c>
      <c r="F31" s="42">
        <v>2928</v>
      </c>
      <c r="G31" s="101">
        <v>29352</v>
      </c>
      <c r="H31" s="43">
        <f t="shared" si="1"/>
        <v>32280</v>
      </c>
      <c r="I31" s="43">
        <f t="shared" si="2"/>
        <v>57708</v>
      </c>
      <c r="J31" s="43">
        <f t="shared" si="4"/>
        <v>351842</v>
      </c>
      <c r="K31" s="43">
        <f t="shared" si="3"/>
        <v>409550</v>
      </c>
    </row>
    <row r="32" spans="1:1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194</v>
      </c>
      <c r="D33" s="100">
        <v>641</v>
      </c>
      <c r="E33" s="99">
        <f t="shared" si="5"/>
        <v>835</v>
      </c>
      <c r="F33" s="42">
        <v>1</v>
      </c>
      <c r="G33" s="101">
        <v>4</v>
      </c>
      <c r="H33" s="43">
        <f t="shared" si="1"/>
        <v>5</v>
      </c>
      <c r="I33" s="43">
        <f t="shared" si="2"/>
        <v>195</v>
      </c>
      <c r="J33" s="43">
        <f t="shared" si="4"/>
        <v>645</v>
      </c>
      <c r="K33" s="43">
        <f t="shared" si="3"/>
        <v>840</v>
      </c>
    </row>
    <row r="34" spans="1:11" ht="11.25" customHeight="1">
      <c r="A34" s="99" t="s">
        <v>36</v>
      </c>
      <c r="B34" s="42">
        <v>16337</v>
      </c>
      <c r="C34" s="42">
        <v>0</v>
      </c>
      <c r="D34" s="100">
        <v>151082</v>
      </c>
      <c r="E34" s="99">
        <f t="shared" si="5"/>
        <v>167419</v>
      </c>
      <c r="F34" s="42">
        <v>267</v>
      </c>
      <c r="G34" s="101">
        <v>22924</v>
      </c>
      <c r="H34" s="43">
        <f t="shared" si="1"/>
        <v>23191</v>
      </c>
      <c r="I34" s="43">
        <f t="shared" si="2"/>
        <v>16604</v>
      </c>
      <c r="J34" s="43">
        <f t="shared" si="4"/>
        <v>174006</v>
      </c>
      <c r="K34" s="43">
        <f t="shared" si="3"/>
        <v>190610</v>
      </c>
    </row>
    <row r="35" spans="1:11" ht="11.25" customHeight="1">
      <c r="A35" s="99" t="s">
        <v>37</v>
      </c>
      <c r="B35" s="42">
        <v>49261</v>
      </c>
      <c r="C35" s="42">
        <v>190263</v>
      </c>
      <c r="D35" s="100">
        <v>1292907</v>
      </c>
      <c r="E35" s="99">
        <f t="shared" si="5"/>
        <v>1532431</v>
      </c>
      <c r="F35" s="42">
        <v>40189</v>
      </c>
      <c r="G35" s="101">
        <v>215917</v>
      </c>
      <c r="H35" s="43">
        <f t="shared" si="1"/>
        <v>256106</v>
      </c>
      <c r="I35" s="43">
        <f t="shared" si="2"/>
        <v>279713</v>
      </c>
      <c r="J35" s="43">
        <f t="shared" si="4"/>
        <v>1508824</v>
      </c>
      <c r="K35" s="43">
        <f t="shared" si="3"/>
        <v>1788537</v>
      </c>
    </row>
    <row r="36" spans="1:11" ht="11.25" customHeight="1">
      <c r="A36" s="99" t="s">
        <v>38</v>
      </c>
      <c r="B36" s="42">
        <v>480</v>
      </c>
      <c r="C36" s="42">
        <v>276</v>
      </c>
      <c r="D36" s="100">
        <v>5984</v>
      </c>
      <c r="E36" s="99">
        <f t="shared" si="5"/>
        <v>6740</v>
      </c>
      <c r="F36" s="42">
        <v>123</v>
      </c>
      <c r="G36" s="101">
        <v>799</v>
      </c>
      <c r="H36" s="43">
        <f t="shared" si="1"/>
        <v>922</v>
      </c>
      <c r="I36" s="43">
        <f t="shared" si="2"/>
        <v>879</v>
      </c>
      <c r="J36" s="43">
        <f t="shared" si="4"/>
        <v>6783</v>
      </c>
      <c r="K36" s="43">
        <f t="shared" si="3"/>
        <v>7662</v>
      </c>
    </row>
    <row r="37" spans="1:11" ht="11.25" customHeight="1">
      <c r="A37" s="99" t="s">
        <v>39</v>
      </c>
      <c r="B37" s="42">
        <v>31501</v>
      </c>
      <c r="C37" s="42">
        <v>17099</v>
      </c>
      <c r="D37" s="100">
        <v>179915</v>
      </c>
      <c r="E37" s="99">
        <f t="shared" si="5"/>
        <v>228515</v>
      </c>
      <c r="F37" s="42">
        <v>2388</v>
      </c>
      <c r="G37" s="101">
        <v>11927</v>
      </c>
      <c r="H37" s="43">
        <f t="shared" si="1"/>
        <v>14315</v>
      </c>
      <c r="I37" s="43">
        <f t="shared" si="2"/>
        <v>50988</v>
      </c>
      <c r="J37" s="43">
        <f t="shared" si="4"/>
        <v>191842</v>
      </c>
      <c r="K37" s="43">
        <f t="shared" si="3"/>
        <v>242830</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1</v>
      </c>
      <c r="C39" s="42">
        <v>4</v>
      </c>
      <c r="D39" s="100">
        <v>60</v>
      </c>
      <c r="E39" s="99">
        <f t="shared" si="5"/>
        <v>65</v>
      </c>
      <c r="F39" s="42">
        <v>0</v>
      </c>
      <c r="G39" s="101">
        <v>2</v>
      </c>
      <c r="H39" s="43">
        <f t="shared" si="1"/>
        <v>2</v>
      </c>
      <c r="I39" s="43">
        <f t="shared" si="2"/>
        <v>5</v>
      </c>
      <c r="J39" s="43">
        <f t="shared" si="4"/>
        <v>62</v>
      </c>
      <c r="K39" s="43">
        <f t="shared" si="3"/>
        <v>67</v>
      </c>
    </row>
    <row r="40" spans="1:11" ht="11.25" customHeight="1">
      <c r="A40" s="99" t="s">
        <v>42</v>
      </c>
      <c r="B40" s="42">
        <v>518427</v>
      </c>
      <c r="C40" s="42">
        <v>182</v>
      </c>
      <c r="D40" s="100">
        <v>3688449</v>
      </c>
      <c r="E40" s="99">
        <f t="shared" si="5"/>
        <v>4207058</v>
      </c>
      <c r="F40" s="42">
        <v>131696</v>
      </c>
      <c r="G40" s="101">
        <v>33067</v>
      </c>
      <c r="H40" s="43">
        <f t="shared" si="1"/>
        <v>164763</v>
      </c>
      <c r="I40" s="43">
        <f t="shared" si="2"/>
        <v>650305</v>
      </c>
      <c r="J40" s="43">
        <f t="shared" si="4"/>
        <v>3721516</v>
      </c>
      <c r="K40" s="43">
        <f t="shared" si="3"/>
        <v>4371821</v>
      </c>
    </row>
    <row r="41" spans="1:11" ht="11.25" customHeight="1">
      <c r="A41" s="99" t="s">
        <v>43</v>
      </c>
      <c r="B41" s="42">
        <v>726399</v>
      </c>
      <c r="C41" s="42">
        <v>7836</v>
      </c>
      <c r="D41" s="100">
        <v>3412552</v>
      </c>
      <c r="E41" s="99">
        <f t="shared" si="5"/>
        <v>4146787</v>
      </c>
      <c r="F41" s="42">
        <v>2136</v>
      </c>
      <c r="G41" s="101">
        <v>195147</v>
      </c>
      <c r="H41" s="43">
        <f t="shared" si="1"/>
        <v>197283</v>
      </c>
      <c r="I41" s="43">
        <f t="shared" si="2"/>
        <v>736371</v>
      </c>
      <c r="J41" s="43">
        <f t="shared" si="4"/>
        <v>3607699</v>
      </c>
      <c r="K41" s="43">
        <f t="shared" si="3"/>
        <v>4344070</v>
      </c>
    </row>
    <row r="42" spans="1:11" ht="11.25" customHeight="1">
      <c r="A42" s="99" t="s">
        <v>44</v>
      </c>
      <c r="B42" s="42">
        <v>19131</v>
      </c>
      <c r="C42" s="42">
        <v>0</v>
      </c>
      <c r="D42" s="100">
        <v>82501</v>
      </c>
      <c r="E42" s="99">
        <f t="shared" si="5"/>
        <v>101632</v>
      </c>
      <c r="F42" s="42">
        <v>7</v>
      </c>
      <c r="G42" s="101">
        <v>127</v>
      </c>
      <c r="H42" s="43">
        <f t="shared" si="1"/>
        <v>134</v>
      </c>
      <c r="I42" s="43">
        <f t="shared" si="2"/>
        <v>19138</v>
      </c>
      <c r="J42" s="43">
        <f t="shared" si="4"/>
        <v>82628</v>
      </c>
      <c r="K42" s="43">
        <f t="shared" si="3"/>
        <v>101766</v>
      </c>
    </row>
    <row r="43" spans="1:11" ht="11.25" customHeight="1">
      <c r="A43" s="99" t="s">
        <v>45</v>
      </c>
      <c r="B43" s="42">
        <v>12</v>
      </c>
      <c r="C43" s="42">
        <v>109</v>
      </c>
      <c r="D43" s="100">
        <v>1145</v>
      </c>
      <c r="E43" s="99">
        <f t="shared" si="5"/>
        <v>1266</v>
      </c>
      <c r="F43" s="42">
        <v>86</v>
      </c>
      <c r="G43" s="101">
        <v>534</v>
      </c>
      <c r="H43" s="43">
        <f t="shared" si="1"/>
        <v>620</v>
      </c>
      <c r="I43" s="43">
        <f t="shared" si="2"/>
        <v>207</v>
      </c>
      <c r="J43" s="43">
        <f t="shared" si="4"/>
        <v>1679</v>
      </c>
      <c r="K43" s="43">
        <f t="shared" si="3"/>
        <v>1886</v>
      </c>
    </row>
    <row r="44" spans="1:11" ht="11.25" customHeight="1">
      <c r="A44" s="99" t="s">
        <v>46</v>
      </c>
      <c r="B44" s="42">
        <v>1447</v>
      </c>
      <c r="C44" s="42">
        <v>301</v>
      </c>
      <c r="D44" s="100">
        <v>36804</v>
      </c>
      <c r="E44" s="99">
        <f t="shared" si="5"/>
        <v>38552</v>
      </c>
      <c r="F44" s="42">
        <v>392</v>
      </c>
      <c r="G44" s="101">
        <v>2291</v>
      </c>
      <c r="H44" s="43">
        <f t="shared" si="1"/>
        <v>2683</v>
      </c>
      <c r="I44" s="43">
        <f t="shared" si="2"/>
        <v>2140</v>
      </c>
      <c r="J44" s="43">
        <f t="shared" si="4"/>
        <v>39095</v>
      </c>
      <c r="K44" s="43">
        <f t="shared" si="3"/>
        <v>41235</v>
      </c>
    </row>
    <row r="45" spans="1:11" ht="11.25" customHeight="1">
      <c r="A45" s="99" t="s">
        <v>47</v>
      </c>
      <c r="B45" s="42">
        <v>3362</v>
      </c>
      <c r="C45" s="42">
        <v>10848</v>
      </c>
      <c r="D45" s="100">
        <v>67586</v>
      </c>
      <c r="E45" s="99">
        <f t="shared" si="5"/>
        <v>81796</v>
      </c>
      <c r="F45" s="42">
        <v>333</v>
      </c>
      <c r="G45" s="101">
        <v>9969</v>
      </c>
      <c r="H45" s="43">
        <f t="shared" si="1"/>
        <v>10302</v>
      </c>
      <c r="I45" s="43">
        <f t="shared" si="2"/>
        <v>14543</v>
      </c>
      <c r="J45" s="43">
        <f t="shared" si="4"/>
        <v>77555</v>
      </c>
      <c r="K45" s="43">
        <f t="shared" si="3"/>
        <v>92098</v>
      </c>
    </row>
    <row r="46" spans="1:11" ht="11.25" customHeight="1">
      <c r="A46" s="99" t="s">
        <v>48</v>
      </c>
      <c r="B46" s="42">
        <v>18224</v>
      </c>
      <c r="C46" s="42">
        <v>0</v>
      </c>
      <c r="D46" s="100">
        <v>181963</v>
      </c>
      <c r="E46" s="99">
        <f t="shared" si="5"/>
        <v>200187</v>
      </c>
      <c r="F46" s="42">
        <v>2</v>
      </c>
      <c r="G46" s="101">
        <v>180</v>
      </c>
      <c r="H46" s="43">
        <f t="shared" si="1"/>
        <v>182</v>
      </c>
      <c r="I46" s="43">
        <f t="shared" si="2"/>
        <v>18226</v>
      </c>
      <c r="J46" s="43">
        <f t="shared" si="4"/>
        <v>182143</v>
      </c>
      <c r="K46" s="43">
        <f t="shared" si="3"/>
        <v>200369</v>
      </c>
    </row>
    <row r="47" spans="1:11" ht="11.25" customHeight="1">
      <c r="A47" s="99" t="s">
        <v>49</v>
      </c>
      <c r="B47" s="42"/>
      <c r="C47" s="42"/>
      <c r="D47" s="100">
        <v>0</v>
      </c>
      <c r="E47" s="99">
        <f t="shared" si="5"/>
        <v>0</v>
      </c>
      <c r="F47" s="42"/>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row>
    <row r="49" spans="1:11" ht="11.25" customHeight="1">
      <c r="A49" s="99" t="s">
        <v>51</v>
      </c>
      <c r="B49" s="42">
        <v>30208</v>
      </c>
      <c r="C49" s="42">
        <v>529</v>
      </c>
      <c r="D49" s="100">
        <v>214085</v>
      </c>
      <c r="E49" s="99">
        <f t="shared" si="5"/>
        <v>244822</v>
      </c>
      <c r="F49" s="42">
        <v>616</v>
      </c>
      <c r="G49" s="101">
        <v>9676</v>
      </c>
      <c r="H49" s="43">
        <f t="shared" si="1"/>
        <v>10292</v>
      </c>
      <c r="I49" s="43">
        <f t="shared" si="2"/>
        <v>31353</v>
      </c>
      <c r="J49" s="43">
        <f t="shared" si="4"/>
        <v>223761</v>
      </c>
      <c r="K49" s="43">
        <f t="shared" si="3"/>
        <v>255114</v>
      </c>
    </row>
    <row r="50" spans="1:11" ht="11.25" customHeight="1">
      <c r="A50" s="99" t="s">
        <v>52</v>
      </c>
      <c r="B50" s="42">
        <v>0</v>
      </c>
      <c r="C50" s="42">
        <v>7</v>
      </c>
      <c r="D50" s="100">
        <v>61</v>
      </c>
      <c r="E50" s="99">
        <f t="shared" si="5"/>
        <v>68</v>
      </c>
      <c r="F50" s="42">
        <v>8</v>
      </c>
      <c r="G50" s="101">
        <v>39</v>
      </c>
      <c r="H50" s="43">
        <f t="shared" si="1"/>
        <v>47</v>
      </c>
      <c r="I50" s="43">
        <f t="shared" si="2"/>
        <v>15</v>
      </c>
      <c r="J50" s="43">
        <f t="shared" si="4"/>
        <v>100</v>
      </c>
      <c r="K50" s="43">
        <f t="shared" si="3"/>
        <v>115</v>
      </c>
    </row>
    <row r="51" spans="1:11" ht="11.25" customHeight="1">
      <c r="A51" s="99" t="s">
        <v>53</v>
      </c>
      <c r="B51" s="42">
        <v>49052</v>
      </c>
      <c r="C51" s="42">
        <v>10352</v>
      </c>
      <c r="D51" s="100">
        <v>281407</v>
      </c>
      <c r="E51" s="99">
        <f t="shared" si="5"/>
        <v>340811</v>
      </c>
      <c r="F51" s="42">
        <v>1282</v>
      </c>
      <c r="G51" s="101">
        <v>12754</v>
      </c>
      <c r="H51" s="43">
        <f t="shared" si="1"/>
        <v>14036</v>
      </c>
      <c r="I51" s="43">
        <f t="shared" si="2"/>
        <v>60686</v>
      </c>
      <c r="J51" s="43">
        <f t="shared" si="4"/>
        <v>294161</v>
      </c>
      <c r="K51" s="43">
        <f t="shared" si="3"/>
        <v>354847</v>
      </c>
    </row>
    <row r="52" spans="1:11" ht="11.25" customHeight="1">
      <c r="A52" s="99" t="s">
        <v>54</v>
      </c>
      <c r="B52" s="42">
        <v>0</v>
      </c>
      <c r="C52" s="42">
        <v>0</v>
      </c>
      <c r="D52" s="100">
        <v>0</v>
      </c>
      <c r="E52" s="99">
        <f t="shared" si="5"/>
        <v>0</v>
      </c>
      <c r="F52" s="42"/>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71566</v>
      </c>
      <c r="C55" s="42">
        <v>131747</v>
      </c>
      <c r="D55" s="100">
        <v>1034096</v>
      </c>
      <c r="E55" s="99">
        <f t="shared" si="5"/>
        <v>1237409</v>
      </c>
      <c r="F55" s="42">
        <v>42175</v>
      </c>
      <c r="G55" s="101">
        <v>269253</v>
      </c>
      <c r="H55" s="43">
        <f t="shared" si="1"/>
        <v>311428</v>
      </c>
      <c r="I55" s="43">
        <f t="shared" si="2"/>
        <v>245488</v>
      </c>
      <c r="J55" s="43">
        <f t="shared" si="4"/>
        <v>1303349</v>
      </c>
      <c r="K55" s="43">
        <f t="shared" si="3"/>
        <v>1548837</v>
      </c>
    </row>
    <row r="56" spans="1:11" ht="11.25" customHeight="1">
      <c r="A56" s="99" t="s">
        <v>58</v>
      </c>
      <c r="B56" s="42">
        <v>4676</v>
      </c>
      <c r="C56" s="42">
        <v>2096</v>
      </c>
      <c r="D56" s="100">
        <v>44336</v>
      </c>
      <c r="E56" s="99">
        <f t="shared" si="5"/>
        <v>51108</v>
      </c>
      <c r="F56" s="42">
        <v>3416</v>
      </c>
      <c r="G56" s="101">
        <v>9287</v>
      </c>
      <c r="H56" s="43">
        <f t="shared" si="1"/>
        <v>12703</v>
      </c>
      <c r="I56" s="43">
        <f t="shared" si="2"/>
        <v>10188</v>
      </c>
      <c r="J56" s="43">
        <f t="shared" si="4"/>
        <v>53623</v>
      </c>
      <c r="K56" s="43">
        <f t="shared" si="3"/>
        <v>63811</v>
      </c>
    </row>
    <row r="57" spans="1:11" ht="11.25" customHeight="1">
      <c r="A57" s="99" t="s">
        <v>59</v>
      </c>
      <c r="B57" s="42">
        <v>19818</v>
      </c>
      <c r="C57" s="42">
        <v>78659</v>
      </c>
      <c r="D57" s="100">
        <v>409631</v>
      </c>
      <c r="E57" s="99">
        <f t="shared" si="5"/>
        <v>508108</v>
      </c>
      <c r="F57" s="42">
        <v>67955</v>
      </c>
      <c r="G57" s="101">
        <v>347583</v>
      </c>
      <c r="H57" s="43">
        <f t="shared" si="1"/>
        <v>415538</v>
      </c>
      <c r="I57" s="43">
        <f t="shared" si="2"/>
        <v>166432</v>
      </c>
      <c r="J57" s="43">
        <f t="shared" si="4"/>
        <v>757214</v>
      </c>
      <c r="K57" s="43">
        <f t="shared" si="3"/>
        <v>923646</v>
      </c>
    </row>
    <row r="58" spans="1:11" ht="11.25" customHeight="1">
      <c r="A58" s="99" t="s">
        <v>60</v>
      </c>
      <c r="B58" s="42">
        <v>351360</v>
      </c>
      <c r="C58" s="42">
        <v>592</v>
      </c>
      <c r="D58" s="100">
        <v>2169264</v>
      </c>
      <c r="E58" s="99">
        <f t="shared" si="5"/>
        <v>2521216</v>
      </c>
      <c r="F58" s="42">
        <v>6593</v>
      </c>
      <c r="G58" s="101">
        <v>45521</v>
      </c>
      <c r="H58" s="43">
        <f t="shared" si="1"/>
        <v>52114</v>
      </c>
      <c r="I58" s="43">
        <f t="shared" si="2"/>
        <v>358545</v>
      </c>
      <c r="J58" s="43">
        <f t="shared" si="4"/>
        <v>2214785</v>
      </c>
      <c r="K58" s="43">
        <f t="shared" si="3"/>
        <v>2573330</v>
      </c>
    </row>
    <row r="59" spans="1:11" ht="11.25" customHeight="1">
      <c r="A59" s="99" t="s">
        <v>61</v>
      </c>
      <c r="B59" s="42">
        <v>39979</v>
      </c>
      <c r="C59" s="42">
        <v>286507</v>
      </c>
      <c r="D59" s="100">
        <v>1438721</v>
      </c>
      <c r="E59" s="99">
        <f t="shared" si="5"/>
        <v>1765207</v>
      </c>
      <c r="F59" s="42">
        <v>49917</v>
      </c>
      <c r="G59" s="101">
        <v>288046</v>
      </c>
      <c r="H59" s="43">
        <f t="shared" si="1"/>
        <v>337963</v>
      </c>
      <c r="I59" s="43">
        <f t="shared" si="2"/>
        <v>376403</v>
      </c>
      <c r="J59" s="43">
        <f t="shared" si="4"/>
        <v>1726767</v>
      </c>
      <c r="K59" s="43">
        <f t="shared" si="3"/>
        <v>2103170</v>
      </c>
    </row>
    <row r="60" spans="1:11" ht="11.25" customHeight="1">
      <c r="A60" s="99" t="s">
        <v>62</v>
      </c>
      <c r="B60" s="42">
        <v>0</v>
      </c>
      <c r="C60" s="42">
        <v>0</v>
      </c>
      <c r="D60" s="100">
        <v>0</v>
      </c>
      <c r="E60" s="99">
        <f t="shared" si="5"/>
        <v>0</v>
      </c>
      <c r="F60" s="42">
        <v>189</v>
      </c>
      <c r="G60" s="101">
        <v>123</v>
      </c>
      <c r="H60" s="43">
        <f t="shared" si="1"/>
        <v>312</v>
      </c>
      <c r="I60" s="43">
        <f t="shared" si="2"/>
        <v>189</v>
      </c>
      <c r="J60" s="43">
        <f t="shared" si="4"/>
        <v>123</v>
      </c>
      <c r="K60" s="43">
        <f t="shared" si="3"/>
        <v>312</v>
      </c>
    </row>
    <row r="61" spans="1:11" ht="11.25" customHeight="1">
      <c r="A61" s="99" t="s">
        <v>63</v>
      </c>
      <c r="B61" s="42">
        <v>1090</v>
      </c>
      <c r="C61" s="42">
        <v>67</v>
      </c>
      <c r="D61" s="100">
        <v>6146</v>
      </c>
      <c r="E61" s="99">
        <f t="shared" si="5"/>
        <v>7303</v>
      </c>
      <c r="F61" s="42">
        <v>549</v>
      </c>
      <c r="G61" s="101">
        <v>1851</v>
      </c>
      <c r="H61" s="43">
        <f t="shared" si="1"/>
        <v>2400</v>
      </c>
      <c r="I61" s="43">
        <f t="shared" si="2"/>
        <v>1706</v>
      </c>
      <c r="J61" s="43">
        <f t="shared" si="4"/>
        <v>7997</v>
      </c>
      <c r="K61" s="43">
        <f t="shared" si="3"/>
        <v>9703</v>
      </c>
    </row>
    <row r="62" spans="1:11" ht="11.25" customHeight="1">
      <c r="A62" s="99" t="s">
        <v>64</v>
      </c>
      <c r="B62" s="42">
        <v>43399</v>
      </c>
      <c r="C62" s="42">
        <v>3</v>
      </c>
      <c r="D62" s="100">
        <v>185776</v>
      </c>
      <c r="E62" s="99">
        <f t="shared" si="5"/>
        <v>229178</v>
      </c>
      <c r="F62" s="42">
        <v>234</v>
      </c>
      <c r="G62" s="101">
        <v>527</v>
      </c>
      <c r="H62" s="43">
        <f t="shared" si="1"/>
        <v>761</v>
      </c>
      <c r="I62" s="43">
        <f t="shared" si="2"/>
        <v>43636</v>
      </c>
      <c r="J62" s="43">
        <f t="shared" si="4"/>
        <v>186303</v>
      </c>
      <c r="K62" s="43">
        <f t="shared" si="3"/>
        <v>229939</v>
      </c>
    </row>
    <row r="63" spans="1:11" ht="11.25" customHeight="1">
      <c r="A63" s="99" t="s">
        <v>65</v>
      </c>
      <c r="B63" s="42">
        <v>684</v>
      </c>
      <c r="C63" s="42">
        <v>83</v>
      </c>
      <c r="D63" s="100">
        <v>2327</v>
      </c>
      <c r="E63" s="99">
        <f t="shared" si="5"/>
        <v>3094</v>
      </c>
      <c r="F63" s="42">
        <v>173</v>
      </c>
      <c r="G63" s="101">
        <v>707</v>
      </c>
      <c r="H63" s="43">
        <f t="shared" si="1"/>
        <v>880</v>
      </c>
      <c r="I63" s="43">
        <f t="shared" si="2"/>
        <v>940</v>
      </c>
      <c r="J63" s="43">
        <f t="shared" si="4"/>
        <v>3034</v>
      </c>
      <c r="K63" s="43">
        <f t="shared" si="3"/>
        <v>3974</v>
      </c>
    </row>
    <row r="64" spans="1:11" ht="11.25" customHeight="1">
      <c r="A64" s="99" t="s">
        <v>66</v>
      </c>
      <c r="B64" s="42">
        <v>3851</v>
      </c>
      <c r="C64" s="42">
        <v>0</v>
      </c>
      <c r="D64" s="100">
        <v>28613</v>
      </c>
      <c r="E64" s="99">
        <f t="shared" si="5"/>
        <v>32464</v>
      </c>
      <c r="F64" s="42">
        <v>81</v>
      </c>
      <c r="G64" s="101">
        <v>595</v>
      </c>
      <c r="H64" s="43">
        <f t="shared" si="1"/>
        <v>676</v>
      </c>
      <c r="I64" s="43">
        <f t="shared" si="2"/>
        <v>3932</v>
      </c>
      <c r="J64" s="43">
        <f t="shared" si="4"/>
        <v>29208</v>
      </c>
      <c r="K64" s="43">
        <f t="shared" si="3"/>
        <v>33140</v>
      </c>
    </row>
    <row r="65" spans="1:11" ht="11.25" customHeight="1">
      <c r="A65" s="99" t="s">
        <v>67</v>
      </c>
      <c r="B65" s="42">
        <v>905</v>
      </c>
      <c r="C65" s="42">
        <v>1070</v>
      </c>
      <c r="D65" s="100">
        <v>26314</v>
      </c>
      <c r="E65" s="99">
        <f t="shared" si="5"/>
        <v>28289</v>
      </c>
      <c r="F65" s="42">
        <v>342</v>
      </c>
      <c r="G65" s="101">
        <v>6251</v>
      </c>
      <c r="H65" s="43">
        <f t="shared" si="1"/>
        <v>6593</v>
      </c>
      <c r="I65" s="43">
        <f t="shared" si="2"/>
        <v>2317</v>
      </c>
      <c r="J65" s="43">
        <f t="shared" si="4"/>
        <v>32565</v>
      </c>
      <c r="K65" s="43">
        <f t="shared" si="3"/>
        <v>34882</v>
      </c>
    </row>
    <row r="66" spans="1:11" ht="11.25" customHeight="1">
      <c r="A66" s="99" t="s">
        <v>68</v>
      </c>
      <c r="B66" s="42">
        <v>15356</v>
      </c>
      <c r="C66" s="42">
        <v>1148</v>
      </c>
      <c r="D66" s="100">
        <v>83780</v>
      </c>
      <c r="E66" s="99">
        <f t="shared" si="5"/>
        <v>100284</v>
      </c>
      <c r="F66" s="42">
        <v>1989</v>
      </c>
      <c r="G66" s="101">
        <v>11444</v>
      </c>
      <c r="H66" s="43">
        <f t="shared" si="1"/>
        <v>13433</v>
      </c>
      <c r="I66" s="43">
        <f t="shared" si="2"/>
        <v>18493</v>
      </c>
      <c r="J66" s="43">
        <f t="shared" si="4"/>
        <v>95224</v>
      </c>
      <c r="K66" s="43">
        <f t="shared" si="3"/>
        <v>113717</v>
      </c>
    </row>
    <row r="67" spans="1:11" ht="11.25" customHeight="1">
      <c r="A67" s="99" t="s">
        <v>69</v>
      </c>
      <c r="B67" s="42">
        <v>601</v>
      </c>
      <c r="C67" s="42">
        <v>224</v>
      </c>
      <c r="D67" s="100">
        <v>8010</v>
      </c>
      <c r="E67" s="99">
        <f t="shared" si="5"/>
        <v>8835</v>
      </c>
      <c r="F67" s="42">
        <v>115</v>
      </c>
      <c r="G67" s="101">
        <v>939</v>
      </c>
      <c r="H67" s="43">
        <f t="shared" si="1"/>
        <v>1054</v>
      </c>
      <c r="I67" s="43">
        <f t="shared" si="2"/>
        <v>940</v>
      </c>
      <c r="J67" s="43">
        <f t="shared" si="4"/>
        <v>8949</v>
      </c>
      <c r="K67" s="43">
        <f t="shared" si="3"/>
        <v>9889</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12117</v>
      </c>
      <c r="C69" s="42">
        <v>8531</v>
      </c>
      <c r="D69" s="100">
        <v>161975</v>
      </c>
      <c r="E69" s="99">
        <f t="shared" si="5"/>
        <v>182623</v>
      </c>
      <c r="F69" s="42">
        <v>7475</v>
      </c>
      <c r="G69" s="101">
        <v>54137</v>
      </c>
      <c r="H69" s="43">
        <f t="shared" si="1"/>
        <v>61612</v>
      </c>
      <c r="I69" s="43">
        <f t="shared" si="2"/>
        <v>28123</v>
      </c>
      <c r="J69" s="43">
        <f t="shared" si="4"/>
        <v>216112</v>
      </c>
      <c r="K69" s="43">
        <f t="shared" si="3"/>
        <v>244235</v>
      </c>
    </row>
    <row r="70" spans="1:11" ht="11.25" customHeight="1">
      <c r="A70" s="99" t="s">
        <v>72</v>
      </c>
      <c r="B70" s="42">
        <v>205</v>
      </c>
      <c r="C70" s="42">
        <v>53</v>
      </c>
      <c r="D70" s="100">
        <v>1701</v>
      </c>
      <c r="E70" s="99">
        <f t="shared" si="5"/>
        <v>1959</v>
      </c>
      <c r="F70" s="42">
        <v>34</v>
      </c>
      <c r="G70" s="101">
        <v>185</v>
      </c>
      <c r="H70" s="43">
        <f t="shared" si="1"/>
        <v>219</v>
      </c>
      <c r="I70" s="43">
        <f t="shared" si="2"/>
        <v>292</v>
      </c>
      <c r="J70" s="43">
        <f t="shared" si="4"/>
        <v>1886</v>
      </c>
      <c r="K70" s="43">
        <f t="shared" si="3"/>
        <v>2178</v>
      </c>
    </row>
    <row r="71" spans="1:11" ht="11.25" customHeight="1">
      <c r="A71" s="99" t="s">
        <v>73</v>
      </c>
      <c r="B71" s="42">
        <v>8666</v>
      </c>
      <c r="C71" s="42">
        <v>6507</v>
      </c>
      <c r="D71" s="100">
        <v>106329</v>
      </c>
      <c r="E71" s="99">
        <f t="shared" si="5"/>
        <v>121502</v>
      </c>
      <c r="F71" s="42">
        <v>2753</v>
      </c>
      <c r="G71" s="101">
        <v>17602</v>
      </c>
      <c r="H71" s="43">
        <f t="shared" si="1"/>
        <v>20355</v>
      </c>
      <c r="I71" s="43">
        <f t="shared" si="2"/>
        <v>17926</v>
      </c>
      <c r="J71" s="43">
        <f t="shared" si="4"/>
        <v>123931</v>
      </c>
      <c r="K71" s="43">
        <f t="shared" si="3"/>
        <v>141857</v>
      </c>
    </row>
    <row r="72" spans="1:11" ht="11.25" customHeight="1">
      <c r="A72" s="99" t="s">
        <v>74</v>
      </c>
      <c r="B72" s="42">
        <v>12410</v>
      </c>
      <c r="C72" s="42">
        <v>2943</v>
      </c>
      <c r="D72" s="100">
        <v>67453</v>
      </c>
      <c r="E72" s="99">
        <f t="shared" si="5"/>
        <v>82806</v>
      </c>
      <c r="F72" s="42">
        <v>3158</v>
      </c>
      <c r="G72" s="101">
        <v>24068</v>
      </c>
      <c r="H72" s="43">
        <f t="shared" si="1"/>
        <v>27226</v>
      </c>
      <c r="I72" s="43">
        <f t="shared" si="2"/>
        <v>18511</v>
      </c>
      <c r="J72" s="43">
        <f t="shared" si="4"/>
        <v>91521</v>
      </c>
      <c r="K72" s="43">
        <f t="shared" si="3"/>
        <v>110032</v>
      </c>
    </row>
    <row r="73" spans="1:11" ht="11.25" customHeight="1">
      <c r="A73" s="99" t="s">
        <v>75</v>
      </c>
      <c r="B73" s="42">
        <v>0</v>
      </c>
      <c r="C73" s="42">
        <v>4</v>
      </c>
      <c r="D73" s="100">
        <v>78</v>
      </c>
      <c r="E73" s="99">
        <f t="shared" si="5"/>
        <v>82</v>
      </c>
      <c r="F73" s="42">
        <v>0</v>
      </c>
      <c r="G73" s="101">
        <v>0</v>
      </c>
      <c r="H73" s="43">
        <f t="shared" si="1"/>
        <v>0</v>
      </c>
      <c r="I73" s="43">
        <f t="shared" si="2"/>
        <v>4</v>
      </c>
      <c r="J73" s="43">
        <f t="shared" si="4"/>
        <v>78</v>
      </c>
      <c r="K73" s="43">
        <f t="shared" si="3"/>
        <v>82</v>
      </c>
    </row>
    <row r="74" spans="1:11" ht="11.25" customHeight="1">
      <c r="A74" s="99" t="s">
        <v>76</v>
      </c>
      <c r="B74" s="42">
        <v>54073</v>
      </c>
      <c r="C74" s="42">
        <v>2922</v>
      </c>
      <c r="D74" s="100">
        <v>287620</v>
      </c>
      <c r="E74" s="99">
        <f t="shared" si="5"/>
        <v>344615</v>
      </c>
      <c r="F74" s="42">
        <v>6446</v>
      </c>
      <c r="G74" s="101">
        <v>25902</v>
      </c>
      <c r="H74" s="43">
        <f t="shared" si="1"/>
        <v>32348</v>
      </c>
      <c r="I74" s="43">
        <f t="shared" si="2"/>
        <v>63441</v>
      </c>
      <c r="J74" s="43">
        <f t="shared" si="4"/>
        <v>313522</v>
      </c>
      <c r="K74" s="43">
        <f t="shared" si="3"/>
        <v>376963</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50153</v>
      </c>
      <c r="C76" s="42">
        <v>0</v>
      </c>
      <c r="D76" s="100">
        <v>429626</v>
      </c>
      <c r="E76" s="99">
        <f t="shared" si="5"/>
        <v>479779</v>
      </c>
      <c r="F76" s="42">
        <v>4661</v>
      </c>
      <c r="G76" s="101">
        <v>95866</v>
      </c>
      <c r="H76" s="43">
        <f t="shared" si="1"/>
        <v>100527</v>
      </c>
      <c r="I76" s="43">
        <f t="shared" si="2"/>
        <v>54814</v>
      </c>
      <c r="J76" s="43">
        <f t="shared" si="4"/>
        <v>525492</v>
      </c>
      <c r="K76" s="43">
        <f t="shared" si="3"/>
        <v>580306</v>
      </c>
    </row>
    <row r="77" spans="1:11" ht="11.25" customHeight="1">
      <c r="A77" s="99" t="s">
        <v>79</v>
      </c>
      <c r="B77" s="42">
        <v>64</v>
      </c>
      <c r="C77" s="42">
        <v>49</v>
      </c>
      <c r="D77" s="100">
        <v>1186</v>
      </c>
      <c r="E77" s="99">
        <f t="shared" si="5"/>
        <v>1299</v>
      </c>
      <c r="F77" s="42">
        <v>74</v>
      </c>
      <c r="G77" s="101">
        <v>165</v>
      </c>
      <c r="H77" s="43">
        <f t="shared" si="1"/>
        <v>239</v>
      </c>
      <c r="I77" s="43">
        <f t="shared" si="2"/>
        <v>187</v>
      </c>
      <c r="J77" s="43">
        <f t="shared" si="4"/>
        <v>1351</v>
      </c>
      <c r="K77" s="43">
        <f t="shared" si="3"/>
        <v>1538</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874</v>
      </c>
      <c r="C79" s="42">
        <v>0</v>
      </c>
      <c r="D79" s="100">
        <v>1598</v>
      </c>
      <c r="E79" s="99">
        <f t="shared" si="5"/>
        <v>2472</v>
      </c>
      <c r="F79" s="42">
        <v>49</v>
      </c>
      <c r="G79" s="101">
        <v>296</v>
      </c>
      <c r="H79" s="43">
        <f t="shared" si="1"/>
        <v>345</v>
      </c>
      <c r="I79" s="43">
        <f t="shared" si="2"/>
        <v>923</v>
      </c>
      <c r="J79" s="43">
        <f t="shared" si="4"/>
        <v>1894</v>
      </c>
      <c r="K79" s="43">
        <f t="shared" si="3"/>
        <v>2817</v>
      </c>
    </row>
    <row r="80" spans="1:11" ht="11.25" customHeight="1">
      <c r="A80" s="99" t="s">
        <v>82</v>
      </c>
      <c r="B80" s="42">
        <v>0</v>
      </c>
      <c r="C80" s="42">
        <v>74</v>
      </c>
      <c r="D80" s="100">
        <v>326</v>
      </c>
      <c r="E80" s="99">
        <f t="shared" si="5"/>
        <v>400</v>
      </c>
      <c r="F80" s="42">
        <v>4</v>
      </c>
      <c r="G80" s="101">
        <v>226</v>
      </c>
      <c r="H80" s="43">
        <f t="shared" si="1"/>
        <v>230</v>
      </c>
      <c r="I80" s="43">
        <f t="shared" si="2"/>
        <v>78</v>
      </c>
      <c r="J80" s="43">
        <f t="shared" si="4"/>
        <v>552</v>
      </c>
      <c r="K80" s="43">
        <f t="shared" si="3"/>
        <v>630</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422</v>
      </c>
      <c r="C82" s="42">
        <v>0</v>
      </c>
      <c r="D82" s="100">
        <v>1332</v>
      </c>
      <c r="E82" s="99">
        <f t="shared" si="5"/>
        <v>1754</v>
      </c>
      <c r="F82" s="42">
        <v>17</v>
      </c>
      <c r="G82" s="101">
        <v>298</v>
      </c>
      <c r="H82" s="43">
        <f t="shared" si="1"/>
        <v>315</v>
      </c>
      <c r="I82" s="43">
        <f t="shared" si="2"/>
        <v>439</v>
      </c>
      <c r="J82" s="43">
        <f t="shared" si="4"/>
        <v>1630</v>
      </c>
      <c r="K82" s="43">
        <f t="shared" si="3"/>
        <v>2069</v>
      </c>
    </row>
    <row r="83" spans="1:11" ht="11.25" customHeight="1">
      <c r="A83" s="99" t="s">
        <v>85</v>
      </c>
      <c r="B83" s="42">
        <v>6527</v>
      </c>
      <c r="C83" s="42">
        <v>0</v>
      </c>
      <c r="D83" s="100">
        <v>33144</v>
      </c>
      <c r="E83" s="99">
        <f t="shared" si="5"/>
        <v>39671</v>
      </c>
      <c r="F83" s="42">
        <v>14</v>
      </c>
      <c r="G83" s="101">
        <v>204</v>
      </c>
      <c r="H83" s="43">
        <f t="shared" si="1"/>
        <v>218</v>
      </c>
      <c r="I83" s="43">
        <f t="shared" si="2"/>
        <v>6541</v>
      </c>
      <c r="J83" s="43">
        <f t="shared" si="4"/>
        <v>33348</v>
      </c>
      <c r="K83" s="43">
        <f t="shared" si="3"/>
        <v>39889</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row>
    <row r="86" spans="1:11" ht="11.25" customHeight="1">
      <c r="A86" s="99" t="s">
        <v>88</v>
      </c>
      <c r="B86" s="42">
        <v>0</v>
      </c>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c r="G87" s="101">
        <v>0</v>
      </c>
      <c r="H87" s="43">
        <f t="shared" si="1"/>
        <v>0</v>
      </c>
      <c r="I87" s="43">
        <f t="shared" si="2"/>
        <v>0</v>
      </c>
      <c r="J87" s="43">
        <f t="shared" si="4"/>
        <v>0</v>
      </c>
      <c r="K87" s="43">
        <f t="shared" si="3"/>
        <v>0</v>
      </c>
    </row>
    <row r="88" spans="1:11" ht="11.25" customHeight="1">
      <c r="A88" s="99" t="s">
        <v>90</v>
      </c>
      <c r="B88" s="42">
        <v>435</v>
      </c>
      <c r="C88" s="42">
        <v>42</v>
      </c>
      <c r="D88" s="100">
        <v>1979</v>
      </c>
      <c r="E88" s="99">
        <f t="shared" si="5"/>
        <v>2456</v>
      </c>
      <c r="F88" s="42">
        <v>26</v>
      </c>
      <c r="G88" s="101">
        <v>290</v>
      </c>
      <c r="H88" s="43">
        <f t="shared" si="1"/>
        <v>316</v>
      </c>
      <c r="I88" s="43">
        <f t="shared" si="2"/>
        <v>503</v>
      </c>
      <c r="J88" s="43">
        <f t="shared" si="4"/>
        <v>2269</v>
      </c>
      <c r="K88" s="43">
        <f t="shared" si="3"/>
        <v>2772</v>
      </c>
    </row>
    <row r="89" spans="1:11" ht="11.25" customHeight="1">
      <c r="A89" s="99" t="s">
        <v>91</v>
      </c>
      <c r="B89" s="42">
        <v>4472</v>
      </c>
      <c r="C89" s="42">
        <v>0</v>
      </c>
      <c r="D89" s="100">
        <v>34250</v>
      </c>
      <c r="E89" s="99">
        <f t="shared" si="5"/>
        <v>38722</v>
      </c>
      <c r="F89" s="42">
        <v>0</v>
      </c>
      <c r="G89" s="101">
        <v>1448</v>
      </c>
      <c r="H89" s="43">
        <f t="shared" si="1"/>
        <v>1448</v>
      </c>
      <c r="I89" s="43">
        <f t="shared" si="2"/>
        <v>4472</v>
      </c>
      <c r="J89" s="43">
        <f t="shared" si="4"/>
        <v>35698</v>
      </c>
      <c r="K89" s="43">
        <f t="shared" si="3"/>
        <v>40170</v>
      </c>
    </row>
    <row r="90" spans="1:11" ht="11.25" customHeight="1">
      <c r="A90" s="99" t="s">
        <v>92</v>
      </c>
      <c r="B90" s="42">
        <v>109</v>
      </c>
      <c r="C90" s="42">
        <v>130</v>
      </c>
      <c r="D90" s="100">
        <v>5517</v>
      </c>
      <c r="E90" s="99">
        <f t="shared" si="5"/>
        <v>5756</v>
      </c>
      <c r="F90" s="42">
        <v>9</v>
      </c>
      <c r="G90" s="101">
        <v>161</v>
      </c>
      <c r="H90" s="43">
        <f t="shared" si="1"/>
        <v>170</v>
      </c>
      <c r="I90" s="43">
        <f t="shared" si="2"/>
        <v>248</v>
      </c>
      <c r="J90" s="43">
        <f t="shared" si="4"/>
        <v>5678</v>
      </c>
      <c r="K90" s="43">
        <f t="shared" si="3"/>
        <v>5926</v>
      </c>
    </row>
    <row r="91" spans="1:11" ht="11.25" customHeight="1">
      <c r="A91" s="99" t="s">
        <v>93</v>
      </c>
      <c r="B91" s="42">
        <v>32606</v>
      </c>
      <c r="C91" s="42">
        <v>20410</v>
      </c>
      <c r="D91" s="100">
        <v>311721</v>
      </c>
      <c r="E91" s="99">
        <f t="shared" si="5"/>
        <v>364737</v>
      </c>
      <c r="F91" s="42">
        <v>6140</v>
      </c>
      <c r="G91" s="101">
        <v>26824</v>
      </c>
      <c r="H91" s="43">
        <f t="shared" si="1"/>
        <v>32964</v>
      </c>
      <c r="I91" s="43">
        <f t="shared" si="2"/>
        <v>59156</v>
      </c>
      <c r="J91" s="43">
        <f t="shared" si="4"/>
        <v>338545</v>
      </c>
      <c r="K91" s="43">
        <f t="shared" si="3"/>
        <v>397701</v>
      </c>
    </row>
    <row r="92" spans="1:11" ht="11.25" customHeight="1">
      <c r="A92" s="99" t="s">
        <v>94</v>
      </c>
      <c r="B92" s="42">
        <v>19589</v>
      </c>
      <c r="C92" s="42">
        <v>0</v>
      </c>
      <c r="D92" s="100">
        <v>89157</v>
      </c>
      <c r="E92" s="99">
        <f t="shared" si="5"/>
        <v>108746</v>
      </c>
      <c r="F92" s="42">
        <v>1319</v>
      </c>
      <c r="G92" s="101">
        <v>3472</v>
      </c>
      <c r="H92" s="43">
        <f t="shared" si="1"/>
        <v>4791</v>
      </c>
      <c r="I92" s="43">
        <f t="shared" si="2"/>
        <v>20908</v>
      </c>
      <c r="J92" s="43">
        <f t="shared" si="4"/>
        <v>92629</v>
      </c>
      <c r="K92" s="43">
        <f t="shared" si="3"/>
        <v>113537</v>
      </c>
    </row>
    <row r="93" spans="1:11" ht="11.25" customHeight="1">
      <c r="A93" s="99" t="s">
        <v>95</v>
      </c>
      <c r="B93" s="42">
        <v>48328</v>
      </c>
      <c r="C93" s="42">
        <v>0</v>
      </c>
      <c r="D93" s="100">
        <v>152461</v>
      </c>
      <c r="E93" s="99">
        <f t="shared" si="5"/>
        <v>200789</v>
      </c>
      <c r="F93" s="42">
        <v>198</v>
      </c>
      <c r="G93" s="101">
        <v>2246</v>
      </c>
      <c r="H93" s="43">
        <f t="shared" si="1"/>
        <v>2444</v>
      </c>
      <c r="I93" s="43">
        <f t="shared" si="2"/>
        <v>48526</v>
      </c>
      <c r="J93" s="43">
        <f t="shared" si="4"/>
        <v>154707</v>
      </c>
      <c r="K93" s="43">
        <f t="shared" si="3"/>
        <v>203233</v>
      </c>
    </row>
    <row r="94" spans="1:11" ht="11.25" customHeight="1">
      <c r="A94" s="99" t="s">
        <v>96</v>
      </c>
      <c r="B94" s="42">
        <v>31906</v>
      </c>
      <c r="C94" s="42">
        <v>71</v>
      </c>
      <c r="D94" s="100">
        <v>266609</v>
      </c>
      <c r="E94" s="99">
        <f t="shared" si="5"/>
        <v>298586</v>
      </c>
      <c r="F94" s="42">
        <v>266</v>
      </c>
      <c r="G94" s="101">
        <v>8845</v>
      </c>
      <c r="H94" s="43">
        <f t="shared" si="1"/>
        <v>9111</v>
      </c>
      <c r="I94" s="43">
        <f t="shared" si="2"/>
        <v>32243</v>
      </c>
      <c r="J94" s="43">
        <f t="shared" si="4"/>
        <v>275454</v>
      </c>
      <c r="K94" s="43">
        <f t="shared" si="3"/>
        <v>307697</v>
      </c>
    </row>
    <row r="95" spans="1:11" ht="11.25" customHeight="1">
      <c r="A95" s="99" t="s">
        <v>97</v>
      </c>
      <c r="B95" s="42">
        <v>21</v>
      </c>
      <c r="C95" s="42">
        <v>81</v>
      </c>
      <c r="D95" s="100">
        <v>730</v>
      </c>
      <c r="E95" s="99">
        <f t="shared" si="5"/>
        <v>832</v>
      </c>
      <c r="F95" s="42">
        <v>34</v>
      </c>
      <c r="G95" s="101">
        <v>701</v>
      </c>
      <c r="H95" s="43">
        <f t="shared" si="1"/>
        <v>735</v>
      </c>
      <c r="I95" s="43">
        <f t="shared" si="2"/>
        <v>136</v>
      </c>
      <c r="J95" s="43">
        <f t="shared" si="4"/>
        <v>1431</v>
      </c>
      <c r="K95" s="43">
        <f t="shared" si="3"/>
        <v>1567</v>
      </c>
    </row>
    <row r="96" spans="1:11" ht="11.25" customHeight="1">
      <c r="A96" s="99" t="s">
        <v>98</v>
      </c>
      <c r="B96" s="42">
        <v>62584</v>
      </c>
      <c r="C96" s="42">
        <v>50</v>
      </c>
      <c r="D96" s="100">
        <v>418658</v>
      </c>
      <c r="E96" s="99">
        <f t="shared" si="5"/>
        <v>481292</v>
      </c>
      <c r="F96" s="42">
        <v>161</v>
      </c>
      <c r="G96" s="101">
        <v>3029</v>
      </c>
      <c r="H96" s="43">
        <f t="shared" si="1"/>
        <v>3190</v>
      </c>
      <c r="I96" s="43">
        <f t="shared" si="2"/>
        <v>62795</v>
      </c>
      <c r="J96" s="43">
        <f t="shared" si="4"/>
        <v>421687</v>
      </c>
      <c r="K96" s="43">
        <f t="shared" si="3"/>
        <v>484482</v>
      </c>
    </row>
    <row r="97" spans="1:11" ht="11.25" customHeight="1">
      <c r="A97" s="99" t="s">
        <v>99</v>
      </c>
      <c r="B97" s="42">
        <v>434</v>
      </c>
      <c r="C97" s="42">
        <v>0</v>
      </c>
      <c r="D97" s="100">
        <v>2492</v>
      </c>
      <c r="E97" s="99">
        <f t="shared" si="5"/>
        <v>2926</v>
      </c>
      <c r="F97" s="42">
        <v>7</v>
      </c>
      <c r="G97" s="101">
        <v>31</v>
      </c>
      <c r="H97" s="43">
        <f t="shared" si="1"/>
        <v>38</v>
      </c>
      <c r="I97" s="43">
        <f t="shared" si="2"/>
        <v>441</v>
      </c>
      <c r="J97" s="43">
        <f t="shared" si="4"/>
        <v>2523</v>
      </c>
      <c r="K97" s="43">
        <f t="shared" si="3"/>
        <v>2964</v>
      </c>
    </row>
    <row r="98" spans="1:11" ht="11.25" customHeight="1">
      <c r="A98" s="99" t="s">
        <v>100</v>
      </c>
      <c r="B98" s="42">
        <v>10244</v>
      </c>
      <c r="C98" s="42">
        <v>253</v>
      </c>
      <c r="D98" s="100">
        <v>32625</v>
      </c>
      <c r="E98" s="99">
        <f t="shared" si="5"/>
        <v>43122</v>
      </c>
      <c r="F98" s="42">
        <v>511</v>
      </c>
      <c r="G98" s="101">
        <v>800</v>
      </c>
      <c r="H98" s="43">
        <f t="shared" si="1"/>
        <v>1311</v>
      </c>
      <c r="I98" s="43">
        <f t="shared" si="2"/>
        <v>11008</v>
      </c>
      <c r="J98" s="43">
        <f t="shared" si="4"/>
        <v>33425</v>
      </c>
      <c r="K98" s="43">
        <f t="shared" si="3"/>
        <v>44433</v>
      </c>
    </row>
    <row r="99" spans="1:11" ht="11.25" customHeight="1">
      <c r="A99" s="99" t="s">
        <v>101</v>
      </c>
      <c r="B99" s="42">
        <v>622</v>
      </c>
      <c r="C99" s="42">
        <v>8</v>
      </c>
      <c r="D99" s="100">
        <v>7042</v>
      </c>
      <c r="E99" s="99">
        <f t="shared" si="5"/>
        <v>7672</v>
      </c>
      <c r="F99" s="42">
        <v>1</v>
      </c>
      <c r="G99" s="101">
        <v>936</v>
      </c>
      <c r="H99" s="43">
        <f t="shared" si="1"/>
        <v>937</v>
      </c>
      <c r="I99" s="43">
        <f t="shared" si="2"/>
        <v>631</v>
      </c>
      <c r="J99" s="43">
        <f t="shared" si="4"/>
        <v>7978</v>
      </c>
      <c r="K99" s="43">
        <f t="shared" si="3"/>
        <v>8609</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4644</v>
      </c>
      <c r="C104" s="42">
        <v>0</v>
      </c>
      <c r="D104" s="100">
        <v>10239</v>
      </c>
      <c r="E104" s="99">
        <f t="shared" si="5"/>
        <v>14883</v>
      </c>
      <c r="F104" s="42">
        <v>28</v>
      </c>
      <c r="G104" s="101">
        <v>81564</v>
      </c>
      <c r="H104" s="43">
        <f t="shared" si="1"/>
        <v>81592</v>
      </c>
      <c r="I104" s="43">
        <f t="shared" si="2"/>
        <v>4672</v>
      </c>
      <c r="J104" s="43">
        <f t="shared" si="4"/>
        <v>91803</v>
      </c>
      <c r="K104" s="43">
        <f t="shared" si="3"/>
        <v>96475</v>
      </c>
    </row>
    <row r="105" spans="1:1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row>
    <row r="106" spans="1:11" ht="11.25" customHeight="1">
      <c r="A106" s="99" t="s">
        <v>108</v>
      </c>
      <c r="B106" s="42">
        <v>11750</v>
      </c>
      <c r="C106" s="42">
        <v>14458</v>
      </c>
      <c r="D106" s="100">
        <v>119391</v>
      </c>
      <c r="E106" s="99">
        <f t="shared" si="5"/>
        <v>145599</v>
      </c>
      <c r="F106" s="42">
        <v>6160</v>
      </c>
      <c r="G106" s="101">
        <v>25558</v>
      </c>
      <c r="H106" s="43">
        <f t="shared" si="1"/>
        <v>31718</v>
      </c>
      <c r="I106" s="43">
        <f t="shared" si="2"/>
        <v>32368</v>
      </c>
      <c r="J106" s="43">
        <f t="shared" si="4"/>
        <v>144949</v>
      </c>
      <c r="K106" s="43">
        <f t="shared" si="3"/>
        <v>177317</v>
      </c>
    </row>
    <row r="107" spans="1:11" ht="11.25" customHeight="1">
      <c r="A107" s="99" t="s">
        <v>109</v>
      </c>
      <c r="B107" s="42">
        <v>899</v>
      </c>
      <c r="C107" s="42">
        <v>872</v>
      </c>
      <c r="D107" s="100">
        <v>12791</v>
      </c>
      <c r="E107" s="99">
        <f t="shared" si="5"/>
        <v>14562</v>
      </c>
      <c r="F107" s="42">
        <v>1319</v>
      </c>
      <c r="G107" s="101">
        <v>7666</v>
      </c>
      <c r="H107" s="43">
        <f t="shared" si="1"/>
        <v>8985</v>
      </c>
      <c r="I107" s="43">
        <f t="shared" si="2"/>
        <v>3090</v>
      </c>
      <c r="J107" s="43">
        <f t="shared" si="4"/>
        <v>20457</v>
      </c>
      <c r="K107" s="43">
        <f t="shared" si="3"/>
        <v>23547</v>
      </c>
    </row>
    <row r="108" spans="1:11" ht="11.25" customHeight="1">
      <c r="A108" s="99" t="s">
        <v>110</v>
      </c>
      <c r="B108" s="42">
        <v>82177</v>
      </c>
      <c r="C108" s="42">
        <v>24155</v>
      </c>
      <c r="D108" s="100">
        <v>411282</v>
      </c>
      <c r="E108" s="99">
        <f t="shared" si="5"/>
        <v>517614</v>
      </c>
      <c r="F108" s="42">
        <v>1373</v>
      </c>
      <c r="G108" s="101">
        <v>16261</v>
      </c>
      <c r="H108" s="43">
        <f t="shared" si="1"/>
        <v>17634</v>
      </c>
      <c r="I108" s="43">
        <f t="shared" si="2"/>
        <v>107705</v>
      </c>
      <c r="J108" s="43">
        <f t="shared" si="4"/>
        <v>427543</v>
      </c>
      <c r="K108" s="43">
        <f t="shared" si="3"/>
        <v>535248</v>
      </c>
    </row>
    <row r="109" spans="1:11" ht="11.25" customHeight="1">
      <c r="A109" s="99" t="s">
        <v>111</v>
      </c>
      <c r="B109" s="42">
        <v>177862</v>
      </c>
      <c r="C109" s="42">
        <v>32630</v>
      </c>
      <c r="D109" s="100">
        <v>903519</v>
      </c>
      <c r="E109" s="99">
        <f t="shared" si="5"/>
        <v>1114011</v>
      </c>
      <c r="F109" s="42">
        <v>36781</v>
      </c>
      <c r="G109" s="101">
        <v>108166</v>
      </c>
      <c r="H109" s="43">
        <f t="shared" si="1"/>
        <v>144947</v>
      </c>
      <c r="I109" s="43">
        <f t="shared" si="2"/>
        <v>247273</v>
      </c>
      <c r="J109" s="43">
        <f t="shared" si="4"/>
        <v>1011685</v>
      </c>
      <c r="K109" s="43">
        <f t="shared" si="3"/>
        <v>1258958</v>
      </c>
    </row>
    <row r="110" spans="1:11" ht="11.25" customHeight="1">
      <c r="A110" s="99" t="s">
        <v>112</v>
      </c>
      <c r="B110" s="42">
        <v>646</v>
      </c>
      <c r="C110" s="42">
        <v>620</v>
      </c>
      <c r="D110" s="100">
        <v>13126</v>
      </c>
      <c r="E110" s="99">
        <f t="shared" si="5"/>
        <v>14392</v>
      </c>
      <c r="F110" s="42">
        <v>42</v>
      </c>
      <c r="G110" s="101">
        <v>2527</v>
      </c>
      <c r="H110" s="43">
        <f t="shared" si="1"/>
        <v>2569</v>
      </c>
      <c r="I110" s="43">
        <f t="shared" si="2"/>
        <v>1308</v>
      </c>
      <c r="J110" s="43">
        <f t="shared" si="4"/>
        <v>15653</v>
      </c>
      <c r="K110" s="43">
        <f t="shared" si="3"/>
        <v>16961</v>
      </c>
    </row>
    <row r="111" spans="1:11" ht="11.25" customHeight="1">
      <c r="A111" s="99" t="s">
        <v>113</v>
      </c>
      <c r="B111" s="42">
        <v>677</v>
      </c>
      <c r="C111" s="42">
        <v>94</v>
      </c>
      <c r="D111" s="100">
        <v>7217</v>
      </c>
      <c r="E111" s="99">
        <f t="shared" si="5"/>
        <v>7988</v>
      </c>
      <c r="F111" s="42">
        <v>132</v>
      </c>
      <c r="G111" s="101">
        <v>5509</v>
      </c>
      <c r="H111" s="43">
        <f t="shared" si="1"/>
        <v>5641</v>
      </c>
      <c r="I111" s="43">
        <f t="shared" si="2"/>
        <v>903</v>
      </c>
      <c r="J111" s="43">
        <f t="shared" si="4"/>
        <v>12726</v>
      </c>
      <c r="K111" s="43">
        <f t="shared" si="3"/>
        <v>13629</v>
      </c>
    </row>
    <row r="112" spans="1:11"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row>
    <row r="113" spans="1:11"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row>
    <row r="114" spans="1:11" ht="11.25" customHeight="1">
      <c r="A114" s="99" t="s">
        <v>116</v>
      </c>
      <c r="B114" s="42">
        <v>26263</v>
      </c>
      <c r="C114" s="42">
        <v>16</v>
      </c>
      <c r="D114" s="100">
        <v>146875</v>
      </c>
      <c r="E114" s="99">
        <f t="shared" si="5"/>
        <v>173154</v>
      </c>
      <c r="F114" s="42">
        <v>41</v>
      </c>
      <c r="G114" s="101">
        <v>277</v>
      </c>
      <c r="H114" s="43">
        <f t="shared" si="1"/>
        <v>318</v>
      </c>
      <c r="I114" s="43">
        <f t="shared" si="2"/>
        <v>26320</v>
      </c>
      <c r="J114" s="43">
        <f t="shared" si="4"/>
        <v>147152</v>
      </c>
      <c r="K114" s="43">
        <f t="shared" si="3"/>
        <v>173472</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v>0</v>
      </c>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v>0</v>
      </c>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2692401</v>
      </c>
      <c r="C123" s="43">
        <f>SUM(C25:C122)</f>
        <v>906311</v>
      </c>
      <c r="D123" s="43">
        <f>SUM(D25:D120)</f>
        <v>19474291</v>
      </c>
      <c r="E123" s="43">
        <f>SUM(E25:E120)</f>
        <v>23073003</v>
      </c>
      <c r="F123" s="95">
        <f>SUM(F25:F120)</f>
        <v>436387</v>
      </c>
      <c r="G123" s="43">
        <f>SUM(G25:G120)</f>
        <v>2055003</v>
      </c>
      <c r="H123" s="43">
        <f>F123+G123</f>
        <v>2491390</v>
      </c>
      <c r="I123" s="43">
        <f>SUM(I25:I120)</f>
        <v>4035099</v>
      </c>
      <c r="J123" s="43">
        <f>D123+G123</f>
        <v>21529294</v>
      </c>
      <c r="K123" s="43">
        <f>E123+H123</f>
        <v>25564393</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71" t="s">
        <v>126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3.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0</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149</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150</v>
      </c>
      <c r="C22" s="81"/>
      <c r="D22" s="15" t="s">
        <v>132</v>
      </c>
      <c r="E22" s="15" t="s">
        <v>26</v>
      </c>
      <c r="F22" s="15" t="s">
        <v>150</v>
      </c>
      <c r="G22" s="15" t="s">
        <v>132</v>
      </c>
      <c r="H22" s="15" t="s">
        <v>26</v>
      </c>
      <c r="I22" s="15" t="s">
        <v>150</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1831</v>
      </c>
      <c r="C24" s="42">
        <v>77</v>
      </c>
      <c r="D24" s="101">
        <v>13017</v>
      </c>
      <c r="E24" s="99">
        <f aca="true" t="shared" si="0" ref="E24:E119">SUM(B24:D24)</f>
        <v>14925</v>
      </c>
      <c r="F24" s="42">
        <v>745</v>
      </c>
      <c r="G24" s="101">
        <v>5445</v>
      </c>
      <c r="H24" s="43">
        <f aca="true" t="shared" si="1" ref="H24:H119">SUM(F24:G24)</f>
        <v>6190</v>
      </c>
      <c r="I24" s="43">
        <f aca="true" t="shared" si="2" ref="I24:I119">SUM(B24+C24+F24)</f>
        <v>2653</v>
      </c>
      <c r="J24" s="43">
        <f aca="true" t="shared" si="3" ref="J24:J119">SUM(D24+G24)</f>
        <v>18462</v>
      </c>
      <c r="K24" s="99">
        <f>SUM(I24:J24)</f>
        <v>21115</v>
      </c>
      <c r="L24" s="42">
        <v>30966</v>
      </c>
    </row>
    <row r="25" spans="1:12" s="108" customFormat="1" ht="11.25" customHeight="1">
      <c r="A25" s="99" t="s">
        <v>28</v>
      </c>
      <c r="B25" s="42">
        <v>2562</v>
      </c>
      <c r="C25" s="42">
        <v>0</v>
      </c>
      <c r="D25" s="101">
        <v>33208</v>
      </c>
      <c r="E25" s="99">
        <f t="shared" si="0"/>
        <v>35770</v>
      </c>
      <c r="F25" s="42">
        <v>118</v>
      </c>
      <c r="G25" s="101">
        <v>678</v>
      </c>
      <c r="H25" s="43">
        <f t="shared" si="1"/>
        <v>796</v>
      </c>
      <c r="I25" s="43">
        <f t="shared" si="2"/>
        <v>2680</v>
      </c>
      <c r="J25" s="43">
        <f t="shared" si="3"/>
        <v>33886</v>
      </c>
      <c r="K25" s="99">
        <f aca="true" t="shared" si="4" ref="K25:K119">SUM(E25+H25)</f>
        <v>36566</v>
      </c>
      <c r="L25" s="42">
        <v>92893</v>
      </c>
    </row>
    <row r="26" spans="1:12" s="108" customFormat="1" ht="11.25" customHeight="1">
      <c r="A26" s="99" t="s">
        <v>29</v>
      </c>
      <c r="B26" s="42">
        <v>1378</v>
      </c>
      <c r="C26" s="42">
        <v>20</v>
      </c>
      <c r="D26" s="101">
        <v>8710</v>
      </c>
      <c r="E26" s="99">
        <f t="shared" si="0"/>
        <v>10108</v>
      </c>
      <c r="F26" s="42">
        <v>183</v>
      </c>
      <c r="G26" s="101">
        <v>1265</v>
      </c>
      <c r="H26" s="43">
        <f t="shared" si="1"/>
        <v>1448</v>
      </c>
      <c r="I26" s="43">
        <f t="shared" si="2"/>
        <v>1581</v>
      </c>
      <c r="J26" s="43">
        <f t="shared" si="3"/>
        <v>9975</v>
      </c>
      <c r="K26" s="99">
        <f t="shared" si="4"/>
        <v>11556</v>
      </c>
      <c r="L26" s="42">
        <v>1610</v>
      </c>
    </row>
    <row r="27" spans="1:12" s="108" customFormat="1" ht="11.25" customHeight="1">
      <c r="A27" s="99" t="s">
        <v>136</v>
      </c>
      <c r="B27" s="42">
        <v>831</v>
      </c>
      <c r="C27" s="42">
        <v>861</v>
      </c>
      <c r="D27" s="101">
        <v>11214</v>
      </c>
      <c r="E27" s="99">
        <f t="shared" si="0"/>
        <v>12906</v>
      </c>
      <c r="F27" s="42">
        <v>539</v>
      </c>
      <c r="G27" s="101">
        <v>3811</v>
      </c>
      <c r="H27" s="43">
        <f t="shared" si="1"/>
        <v>4350</v>
      </c>
      <c r="I27" s="43">
        <f t="shared" si="2"/>
        <v>2231</v>
      </c>
      <c r="J27" s="43">
        <f t="shared" si="3"/>
        <v>15025</v>
      </c>
      <c r="K27" s="99">
        <f t="shared" si="4"/>
        <v>17256</v>
      </c>
      <c r="L27" s="42">
        <v>2037</v>
      </c>
    </row>
    <row r="28" spans="1:12" s="108" customFormat="1" ht="11.25" customHeight="1">
      <c r="A28" s="99" t="s">
        <v>31</v>
      </c>
      <c r="B28" s="42">
        <v>94</v>
      </c>
      <c r="C28" s="42">
        <v>418</v>
      </c>
      <c r="D28" s="101">
        <v>2071</v>
      </c>
      <c r="E28" s="99">
        <f t="shared" si="0"/>
        <v>2583</v>
      </c>
      <c r="F28" s="42">
        <v>6</v>
      </c>
      <c r="G28" s="101">
        <v>168</v>
      </c>
      <c r="H28" s="43">
        <f t="shared" si="1"/>
        <v>174</v>
      </c>
      <c r="I28" s="43">
        <f t="shared" si="2"/>
        <v>518</v>
      </c>
      <c r="J28" s="43">
        <f t="shared" si="3"/>
        <v>2239</v>
      </c>
      <c r="K28" s="99">
        <f t="shared" si="4"/>
        <v>2757</v>
      </c>
      <c r="L28" s="42">
        <v>8</v>
      </c>
    </row>
    <row r="29" spans="1:12" s="108" customFormat="1" ht="11.25" customHeight="1">
      <c r="A29" s="99" t="s">
        <v>32</v>
      </c>
      <c r="B29" s="42">
        <v>1856</v>
      </c>
      <c r="C29" s="42">
        <v>31</v>
      </c>
      <c r="D29" s="101">
        <v>9415</v>
      </c>
      <c r="E29" s="99">
        <f t="shared" si="0"/>
        <v>11302</v>
      </c>
      <c r="F29" s="42">
        <v>0</v>
      </c>
      <c r="G29" s="101">
        <v>21</v>
      </c>
      <c r="H29" s="43">
        <f t="shared" si="1"/>
        <v>21</v>
      </c>
      <c r="I29" s="43">
        <f t="shared" si="2"/>
        <v>1887</v>
      </c>
      <c r="J29" s="43">
        <f t="shared" si="3"/>
        <v>9436</v>
      </c>
      <c r="K29" s="99">
        <f t="shared" si="4"/>
        <v>11323</v>
      </c>
      <c r="L29" s="42">
        <v>66</v>
      </c>
    </row>
    <row r="30" spans="1:12" s="108" customFormat="1" ht="11.25" customHeight="1">
      <c r="A30" s="99" t="s">
        <v>33</v>
      </c>
      <c r="B30" s="42">
        <v>3031</v>
      </c>
      <c r="C30" s="42">
        <v>19887</v>
      </c>
      <c r="D30" s="101">
        <v>154721</v>
      </c>
      <c r="E30" s="99">
        <f t="shared" si="0"/>
        <v>177639</v>
      </c>
      <c r="F30" s="42">
        <v>2281</v>
      </c>
      <c r="G30" s="101">
        <v>17004</v>
      </c>
      <c r="H30" s="43">
        <f t="shared" si="1"/>
        <v>19285</v>
      </c>
      <c r="I30" s="43">
        <f t="shared" si="2"/>
        <v>25199</v>
      </c>
      <c r="J30" s="43">
        <f t="shared" si="3"/>
        <v>171725</v>
      </c>
      <c r="K30" s="99">
        <f t="shared" si="4"/>
        <v>196924</v>
      </c>
      <c r="L30" s="42">
        <v>39706</v>
      </c>
    </row>
    <row r="31" spans="1:12" s="108" customFormat="1" ht="11.25" customHeight="1">
      <c r="A31" s="99" t="s">
        <v>34</v>
      </c>
      <c r="B31" s="42">
        <v>5</v>
      </c>
      <c r="C31" s="42">
        <v>0</v>
      </c>
      <c r="D31" s="101">
        <v>51</v>
      </c>
      <c r="E31" s="99">
        <f t="shared" si="0"/>
        <v>56</v>
      </c>
      <c r="F31" s="42">
        <v>0</v>
      </c>
      <c r="G31" s="101">
        <v>0</v>
      </c>
      <c r="H31" s="43">
        <f t="shared" si="1"/>
        <v>0</v>
      </c>
      <c r="I31" s="43">
        <f t="shared" si="2"/>
        <v>5</v>
      </c>
      <c r="J31" s="43">
        <f t="shared" si="3"/>
        <v>51</v>
      </c>
      <c r="K31" s="99">
        <f t="shared" si="4"/>
        <v>56</v>
      </c>
      <c r="L31" s="42">
        <v>166</v>
      </c>
    </row>
    <row r="32" spans="1:12" s="108" customFormat="1" ht="11.25" customHeight="1">
      <c r="A32" s="99" t="s">
        <v>35</v>
      </c>
      <c r="B32" s="42">
        <v>0</v>
      </c>
      <c r="C32" s="42">
        <v>264</v>
      </c>
      <c r="D32" s="101">
        <v>641</v>
      </c>
      <c r="E32" s="99">
        <f t="shared" si="0"/>
        <v>905</v>
      </c>
      <c r="F32" s="42">
        <v>57</v>
      </c>
      <c r="G32" s="101">
        <v>421</v>
      </c>
      <c r="H32" s="43">
        <f t="shared" si="1"/>
        <v>478</v>
      </c>
      <c r="I32" s="43">
        <f t="shared" si="2"/>
        <v>321</v>
      </c>
      <c r="J32" s="43">
        <f t="shared" si="3"/>
        <v>1062</v>
      </c>
      <c r="K32" s="99">
        <f t="shared" si="4"/>
        <v>1383</v>
      </c>
      <c r="L32" s="42">
        <v>81</v>
      </c>
    </row>
    <row r="33" spans="1:12" s="108" customFormat="1" ht="11.25" customHeight="1">
      <c r="A33" s="99" t="s">
        <v>36</v>
      </c>
      <c r="B33" s="42">
        <v>9834</v>
      </c>
      <c r="C33" s="42">
        <v>0</v>
      </c>
      <c r="D33" s="101">
        <v>114558</v>
      </c>
      <c r="E33" s="99">
        <f t="shared" si="0"/>
        <v>124392</v>
      </c>
      <c r="F33" s="42">
        <v>22</v>
      </c>
      <c r="G33" s="101">
        <v>720</v>
      </c>
      <c r="H33" s="43">
        <f t="shared" si="1"/>
        <v>742</v>
      </c>
      <c r="I33" s="43">
        <f t="shared" si="2"/>
        <v>9856</v>
      </c>
      <c r="J33" s="43">
        <f t="shared" si="3"/>
        <v>115278</v>
      </c>
      <c r="K33" s="99">
        <f t="shared" si="4"/>
        <v>125134</v>
      </c>
      <c r="L33" s="42">
        <v>336245</v>
      </c>
    </row>
    <row r="34" spans="1:12" s="108" customFormat="1" ht="11.25" customHeight="1">
      <c r="A34" s="99" t="s">
        <v>37</v>
      </c>
      <c r="B34" s="42">
        <v>24484</v>
      </c>
      <c r="C34" s="42">
        <v>41193</v>
      </c>
      <c r="D34" s="101">
        <v>421805</v>
      </c>
      <c r="E34" s="99">
        <f t="shared" si="0"/>
        <v>487482</v>
      </c>
      <c r="F34" s="42">
        <v>60666</v>
      </c>
      <c r="G34" s="101">
        <v>228899</v>
      </c>
      <c r="H34" s="43">
        <f t="shared" si="1"/>
        <v>289565</v>
      </c>
      <c r="I34" s="43">
        <f t="shared" si="2"/>
        <v>126343</v>
      </c>
      <c r="J34" s="43">
        <f t="shared" si="3"/>
        <v>650704</v>
      </c>
      <c r="K34" s="99">
        <f t="shared" si="4"/>
        <v>777047</v>
      </c>
      <c r="L34" s="42">
        <v>743252</v>
      </c>
    </row>
    <row r="35" spans="1:12" s="108" customFormat="1" ht="11.25" customHeight="1">
      <c r="A35" s="99" t="s">
        <v>38</v>
      </c>
      <c r="B35" s="42">
        <v>486</v>
      </c>
      <c r="C35" s="42">
        <v>277</v>
      </c>
      <c r="D35" s="101">
        <v>5999</v>
      </c>
      <c r="E35" s="99">
        <f t="shared" si="0"/>
        <v>6762</v>
      </c>
      <c r="F35" s="42">
        <v>134</v>
      </c>
      <c r="G35" s="101">
        <v>777</v>
      </c>
      <c r="H35" s="43">
        <f t="shared" si="1"/>
        <v>911</v>
      </c>
      <c r="I35" s="43">
        <f t="shared" si="2"/>
        <v>897</v>
      </c>
      <c r="J35" s="43">
        <f t="shared" si="3"/>
        <v>6776</v>
      </c>
      <c r="K35" s="99">
        <f t="shared" si="4"/>
        <v>7673</v>
      </c>
      <c r="L35" s="42">
        <v>0</v>
      </c>
    </row>
    <row r="36" spans="1:12" s="108" customFormat="1" ht="11.25" customHeight="1">
      <c r="A36" s="99" t="s">
        <v>39</v>
      </c>
      <c r="B36" s="42">
        <v>19802</v>
      </c>
      <c r="C36" s="42">
        <v>14278</v>
      </c>
      <c r="D36" s="101">
        <v>86209</v>
      </c>
      <c r="E36" s="99">
        <f t="shared" si="0"/>
        <v>120289</v>
      </c>
      <c r="F36" s="42">
        <v>15650</v>
      </c>
      <c r="G36" s="101">
        <v>14379</v>
      </c>
      <c r="H36" s="43">
        <f t="shared" si="1"/>
        <v>30029</v>
      </c>
      <c r="I36" s="43">
        <f t="shared" si="2"/>
        <v>49730</v>
      </c>
      <c r="J36" s="43">
        <f t="shared" si="3"/>
        <v>100588</v>
      </c>
      <c r="K36" s="99">
        <f t="shared" si="4"/>
        <v>150318</v>
      </c>
      <c r="L36" s="42">
        <v>34062</v>
      </c>
    </row>
    <row r="37" spans="1:12" s="108" customFormat="1" ht="11.25" customHeight="1">
      <c r="A37" s="99" t="s">
        <v>40</v>
      </c>
      <c r="B37" s="42">
        <v>6041</v>
      </c>
      <c r="C37" s="42">
        <v>5417</v>
      </c>
      <c r="D37" s="101">
        <v>76163</v>
      </c>
      <c r="E37" s="99">
        <f t="shared" si="0"/>
        <v>87621</v>
      </c>
      <c r="F37" s="42">
        <v>8994</v>
      </c>
      <c r="G37" s="101">
        <v>65745</v>
      </c>
      <c r="H37" s="43">
        <f t="shared" si="1"/>
        <v>74739</v>
      </c>
      <c r="I37" s="43">
        <f t="shared" si="2"/>
        <v>20452</v>
      </c>
      <c r="J37" s="43">
        <f t="shared" si="3"/>
        <v>141908</v>
      </c>
      <c r="K37" s="99">
        <f t="shared" si="4"/>
        <v>162360</v>
      </c>
      <c r="L37" s="42">
        <v>3140</v>
      </c>
    </row>
    <row r="38" spans="1:12" s="108" customFormat="1" ht="11.25" customHeight="1">
      <c r="A38" s="99" t="s">
        <v>41</v>
      </c>
      <c r="B38" s="42">
        <v>167</v>
      </c>
      <c r="C38" s="42">
        <v>720</v>
      </c>
      <c r="D38" s="101">
        <v>5142</v>
      </c>
      <c r="E38" s="99">
        <f t="shared" si="0"/>
        <v>6029</v>
      </c>
      <c r="F38" s="42">
        <v>1605</v>
      </c>
      <c r="G38" s="101">
        <v>13467</v>
      </c>
      <c r="H38" s="43">
        <f t="shared" si="1"/>
        <v>15072</v>
      </c>
      <c r="I38" s="43">
        <f t="shared" si="2"/>
        <v>2492</v>
      </c>
      <c r="J38" s="43">
        <f t="shared" si="3"/>
        <v>18609</v>
      </c>
      <c r="K38" s="99">
        <f t="shared" si="4"/>
        <v>21101</v>
      </c>
      <c r="L38" s="42">
        <v>4438</v>
      </c>
    </row>
    <row r="39" spans="1:12" s="108" customFormat="1" ht="11.25" customHeight="1">
      <c r="A39" s="99" t="s">
        <v>42</v>
      </c>
      <c r="B39" s="42">
        <v>1</v>
      </c>
      <c r="C39" s="42">
        <v>69</v>
      </c>
      <c r="D39" s="101">
        <v>8150</v>
      </c>
      <c r="E39" s="99">
        <f t="shared" si="0"/>
        <v>8220</v>
      </c>
      <c r="F39" s="42">
        <v>858</v>
      </c>
      <c r="G39" s="101">
        <v>6261</v>
      </c>
      <c r="H39" s="43">
        <f t="shared" si="1"/>
        <v>7119</v>
      </c>
      <c r="I39" s="43">
        <f t="shared" si="2"/>
        <v>928</v>
      </c>
      <c r="J39" s="43">
        <f t="shared" si="3"/>
        <v>14411</v>
      </c>
      <c r="K39" s="99">
        <f t="shared" si="4"/>
        <v>15339</v>
      </c>
      <c r="L39" s="42">
        <v>52088</v>
      </c>
    </row>
    <row r="40" spans="1:12" s="108" customFormat="1" ht="11.25" customHeight="1">
      <c r="A40" s="99" t="s">
        <v>43</v>
      </c>
      <c r="B40" s="42">
        <v>56</v>
      </c>
      <c r="C40" s="42">
        <v>2111</v>
      </c>
      <c r="D40" s="101">
        <v>20765</v>
      </c>
      <c r="E40" s="99">
        <f t="shared" si="0"/>
        <v>22932</v>
      </c>
      <c r="F40" s="42">
        <v>1500</v>
      </c>
      <c r="G40" s="101">
        <v>6195</v>
      </c>
      <c r="H40" s="43">
        <f t="shared" si="1"/>
        <v>7695</v>
      </c>
      <c r="I40" s="43">
        <f t="shared" si="2"/>
        <v>3667</v>
      </c>
      <c r="J40" s="43">
        <f t="shared" si="3"/>
        <v>26960</v>
      </c>
      <c r="K40" s="99">
        <f t="shared" si="4"/>
        <v>30627</v>
      </c>
      <c r="L40" s="42">
        <v>257212</v>
      </c>
    </row>
    <row r="41" spans="1:12" s="108" customFormat="1" ht="11.25" customHeight="1">
      <c r="A41" s="99" t="s">
        <v>44</v>
      </c>
      <c r="B41" s="42">
        <v>7389</v>
      </c>
      <c r="C41" s="42">
        <v>0</v>
      </c>
      <c r="D41" s="101">
        <v>52340</v>
      </c>
      <c r="E41" s="99">
        <f t="shared" si="0"/>
        <v>59729</v>
      </c>
      <c r="F41" s="42">
        <v>13</v>
      </c>
      <c r="G41" s="101">
        <v>87</v>
      </c>
      <c r="H41" s="43">
        <f t="shared" si="1"/>
        <v>100</v>
      </c>
      <c r="I41" s="43">
        <f t="shared" si="2"/>
        <v>7402</v>
      </c>
      <c r="J41" s="43">
        <f t="shared" si="3"/>
        <v>52427</v>
      </c>
      <c r="K41" s="99">
        <f t="shared" si="4"/>
        <v>59829</v>
      </c>
      <c r="L41" s="42">
        <v>103250</v>
      </c>
    </row>
    <row r="42" spans="1:12" s="108" customFormat="1" ht="11.25" customHeight="1">
      <c r="A42" s="99" t="s">
        <v>45</v>
      </c>
      <c r="B42" s="42">
        <v>12</v>
      </c>
      <c r="C42" s="42">
        <v>120</v>
      </c>
      <c r="D42" s="101">
        <v>1277</v>
      </c>
      <c r="E42" s="99">
        <f t="shared" si="0"/>
        <v>1409</v>
      </c>
      <c r="F42" s="42">
        <v>105</v>
      </c>
      <c r="G42" s="101">
        <v>675</v>
      </c>
      <c r="H42" s="43">
        <f t="shared" si="1"/>
        <v>780</v>
      </c>
      <c r="I42" s="43">
        <f t="shared" si="2"/>
        <v>237</v>
      </c>
      <c r="J42" s="43">
        <f t="shared" si="3"/>
        <v>1952</v>
      </c>
      <c r="K42" s="99">
        <f t="shared" si="4"/>
        <v>2189</v>
      </c>
      <c r="L42" s="42">
        <v>0</v>
      </c>
    </row>
    <row r="43" spans="1:12" s="108" customFormat="1" ht="11.25" customHeight="1">
      <c r="A43" s="99" t="s">
        <v>46</v>
      </c>
      <c r="B43" s="42">
        <v>213</v>
      </c>
      <c r="C43" s="42">
        <v>16</v>
      </c>
      <c r="D43" s="101">
        <v>1275</v>
      </c>
      <c r="E43" s="99">
        <f t="shared" si="0"/>
        <v>1504</v>
      </c>
      <c r="F43" s="42">
        <v>9</v>
      </c>
      <c r="G43" s="101">
        <v>208</v>
      </c>
      <c r="H43" s="43">
        <f t="shared" si="1"/>
        <v>217</v>
      </c>
      <c r="I43" s="43">
        <f t="shared" si="2"/>
        <v>238</v>
      </c>
      <c r="J43" s="43">
        <f t="shared" si="3"/>
        <v>1483</v>
      </c>
      <c r="K43" s="99">
        <f t="shared" si="4"/>
        <v>1721</v>
      </c>
      <c r="L43" s="42">
        <v>0</v>
      </c>
    </row>
    <row r="44" spans="1:12" s="108" customFormat="1" ht="11.25" customHeight="1">
      <c r="A44" s="99" t="s">
        <v>47</v>
      </c>
      <c r="B44" s="42">
        <v>4458</v>
      </c>
      <c r="C44" s="42">
        <v>8974</v>
      </c>
      <c r="D44" s="101">
        <v>85274</v>
      </c>
      <c r="E44" s="99">
        <f t="shared" si="0"/>
        <v>98706</v>
      </c>
      <c r="F44" s="42">
        <v>442</v>
      </c>
      <c r="G44" s="101">
        <v>13692</v>
      </c>
      <c r="H44" s="43">
        <f t="shared" si="1"/>
        <v>14134</v>
      </c>
      <c r="I44" s="43">
        <f t="shared" si="2"/>
        <v>13874</v>
      </c>
      <c r="J44" s="43">
        <f t="shared" si="3"/>
        <v>98966</v>
      </c>
      <c r="K44" s="99">
        <f t="shared" si="4"/>
        <v>112840</v>
      </c>
      <c r="L44" s="42">
        <v>20421</v>
      </c>
    </row>
    <row r="45" spans="1:12" s="108" customFormat="1" ht="11.25" customHeight="1">
      <c r="A45" s="99" t="s">
        <v>48</v>
      </c>
      <c r="B45" s="42">
        <v>33790</v>
      </c>
      <c r="C45" s="42">
        <v>788</v>
      </c>
      <c r="D45" s="101">
        <v>237263</v>
      </c>
      <c r="E45" s="99">
        <f t="shared" si="0"/>
        <v>271841</v>
      </c>
      <c r="F45" s="42">
        <v>22622</v>
      </c>
      <c r="G45" s="101">
        <v>162868</v>
      </c>
      <c r="H45" s="43">
        <f t="shared" si="1"/>
        <v>185490</v>
      </c>
      <c r="I45" s="43">
        <f t="shared" si="2"/>
        <v>57200</v>
      </c>
      <c r="J45" s="43">
        <f t="shared" si="3"/>
        <v>400131</v>
      </c>
      <c r="K45" s="99">
        <f t="shared" si="4"/>
        <v>457331</v>
      </c>
      <c r="L45" s="42">
        <v>1169049</v>
      </c>
    </row>
    <row r="46" spans="1:12" s="108" customFormat="1" ht="11.25" customHeight="1">
      <c r="A46" s="99" t="s">
        <v>49</v>
      </c>
      <c r="B46" s="42">
        <v>1364</v>
      </c>
      <c r="C46" s="42">
        <v>191</v>
      </c>
      <c r="D46" s="101">
        <v>8424</v>
      </c>
      <c r="E46" s="99">
        <f t="shared" si="0"/>
        <v>9979</v>
      </c>
      <c r="F46" s="42">
        <v>2021</v>
      </c>
      <c r="G46" s="101">
        <v>22361</v>
      </c>
      <c r="H46" s="43">
        <f t="shared" si="1"/>
        <v>24382</v>
      </c>
      <c r="I46" s="43">
        <f t="shared" si="2"/>
        <v>3576</v>
      </c>
      <c r="J46" s="43">
        <f t="shared" si="3"/>
        <v>30785</v>
      </c>
      <c r="K46" s="99">
        <f t="shared" si="4"/>
        <v>34361</v>
      </c>
      <c r="L46" s="42">
        <v>0</v>
      </c>
    </row>
    <row r="47" spans="1:12" s="108" customFormat="1" ht="11.25" customHeight="1">
      <c r="A47" s="99" t="s">
        <v>50</v>
      </c>
      <c r="B47" s="42">
        <v>0</v>
      </c>
      <c r="C47" s="42">
        <v>0</v>
      </c>
      <c r="D47" s="101">
        <v>0</v>
      </c>
      <c r="E47" s="99">
        <f t="shared" si="0"/>
        <v>0</v>
      </c>
      <c r="F47" s="42">
        <v>94</v>
      </c>
      <c r="G47" s="101">
        <v>521</v>
      </c>
      <c r="H47" s="43">
        <f t="shared" si="1"/>
        <v>615</v>
      </c>
      <c r="I47" s="43">
        <f t="shared" si="2"/>
        <v>94</v>
      </c>
      <c r="J47" s="43">
        <f t="shared" si="3"/>
        <v>521</v>
      </c>
      <c r="K47" s="99">
        <f t="shared" si="4"/>
        <v>615</v>
      </c>
      <c r="L47" s="42">
        <v>29</v>
      </c>
    </row>
    <row r="48" spans="1:12" s="108" customFormat="1" ht="11.25" customHeight="1">
      <c r="A48" s="99" t="s">
        <v>51</v>
      </c>
      <c r="B48" s="42">
        <v>19462</v>
      </c>
      <c r="C48" s="42">
        <v>4550</v>
      </c>
      <c r="D48" s="101">
        <v>156501</v>
      </c>
      <c r="E48" s="99">
        <f t="shared" si="0"/>
        <v>180513</v>
      </c>
      <c r="F48" s="42">
        <v>5441</v>
      </c>
      <c r="G48" s="101">
        <v>41273</v>
      </c>
      <c r="H48" s="43">
        <f t="shared" si="1"/>
        <v>46714</v>
      </c>
      <c r="I48" s="43">
        <f t="shared" si="2"/>
        <v>29453</v>
      </c>
      <c r="J48" s="43">
        <f t="shared" si="3"/>
        <v>197774</v>
      </c>
      <c r="K48" s="99">
        <f t="shared" si="4"/>
        <v>227227</v>
      </c>
      <c r="L48" s="42">
        <v>38856</v>
      </c>
    </row>
    <row r="49" spans="1:12" s="108" customFormat="1" ht="11.25" customHeight="1">
      <c r="A49" s="99" t="s">
        <v>52</v>
      </c>
      <c r="B49" s="42">
        <v>0</v>
      </c>
      <c r="C49" s="42">
        <v>7</v>
      </c>
      <c r="D49" s="101">
        <v>66</v>
      </c>
      <c r="E49" s="99">
        <f t="shared" si="0"/>
        <v>73</v>
      </c>
      <c r="F49" s="42">
        <v>8</v>
      </c>
      <c r="G49" s="101">
        <v>94</v>
      </c>
      <c r="H49" s="43">
        <f t="shared" si="1"/>
        <v>102</v>
      </c>
      <c r="I49" s="43">
        <f t="shared" si="2"/>
        <v>15</v>
      </c>
      <c r="J49" s="43">
        <f t="shared" si="3"/>
        <v>160</v>
      </c>
      <c r="K49" s="99">
        <f t="shared" si="4"/>
        <v>175</v>
      </c>
      <c r="L49" s="42">
        <v>0</v>
      </c>
    </row>
    <row r="50" spans="1:12" s="108" customFormat="1" ht="11.25" customHeight="1">
      <c r="A50" s="99" t="s">
        <v>53</v>
      </c>
      <c r="B50" s="42">
        <v>36137</v>
      </c>
      <c r="C50" s="42">
        <v>5616</v>
      </c>
      <c r="D50" s="101">
        <v>251917</v>
      </c>
      <c r="E50" s="99">
        <f t="shared" si="0"/>
        <v>293670</v>
      </c>
      <c r="F50" s="42">
        <v>1770</v>
      </c>
      <c r="G50" s="101">
        <v>12520</v>
      </c>
      <c r="H50" s="43">
        <f t="shared" si="1"/>
        <v>14290</v>
      </c>
      <c r="I50" s="43">
        <f t="shared" si="2"/>
        <v>43523</v>
      </c>
      <c r="J50" s="43">
        <f t="shared" si="3"/>
        <v>264437</v>
      </c>
      <c r="K50" s="99">
        <f t="shared" si="4"/>
        <v>307960</v>
      </c>
      <c r="L50" s="42">
        <v>1118146</v>
      </c>
    </row>
    <row r="51" spans="1:12" s="108" customFormat="1" ht="11.25" customHeight="1">
      <c r="A51" s="99" t="s">
        <v>54</v>
      </c>
      <c r="B51" s="42">
        <v>45</v>
      </c>
      <c r="C51" s="42">
        <v>7</v>
      </c>
      <c r="D51" s="101">
        <v>1980</v>
      </c>
      <c r="E51" s="99">
        <f t="shared" si="0"/>
        <v>2032</v>
      </c>
      <c r="F51" s="42">
        <v>502</v>
      </c>
      <c r="G51" s="101">
        <v>3508</v>
      </c>
      <c r="H51" s="43">
        <f t="shared" si="1"/>
        <v>4010</v>
      </c>
      <c r="I51" s="43">
        <f t="shared" si="2"/>
        <v>554</v>
      </c>
      <c r="J51" s="43">
        <f t="shared" si="3"/>
        <v>5488</v>
      </c>
      <c r="K51" s="99">
        <f t="shared" si="4"/>
        <v>6042</v>
      </c>
      <c r="L51" s="42">
        <v>459</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0</v>
      </c>
    </row>
    <row r="54" spans="1:12" s="108" customFormat="1" ht="11.25" customHeight="1">
      <c r="A54" s="99" t="s">
        <v>57</v>
      </c>
      <c r="B54" s="42">
        <v>22309</v>
      </c>
      <c r="C54" s="42">
        <v>25205</v>
      </c>
      <c r="D54" s="101">
        <v>251803</v>
      </c>
      <c r="E54" s="99">
        <f t="shared" si="0"/>
        <v>299317</v>
      </c>
      <c r="F54" s="42">
        <v>11046</v>
      </c>
      <c r="G54" s="101">
        <v>60652</v>
      </c>
      <c r="H54" s="43">
        <f t="shared" si="1"/>
        <v>71698</v>
      </c>
      <c r="I54" s="43">
        <f t="shared" si="2"/>
        <v>58560</v>
      </c>
      <c r="J54" s="43">
        <f t="shared" si="3"/>
        <v>312455</v>
      </c>
      <c r="K54" s="99">
        <f t="shared" si="4"/>
        <v>371015</v>
      </c>
      <c r="L54" s="42">
        <v>158841</v>
      </c>
    </row>
    <row r="55" spans="1:12" s="108" customFormat="1" ht="11.25" customHeight="1">
      <c r="A55" s="99" t="s">
        <v>58</v>
      </c>
      <c r="B55" s="42">
        <v>3617</v>
      </c>
      <c r="C55" s="42">
        <v>1069</v>
      </c>
      <c r="D55" s="101">
        <v>17543</v>
      </c>
      <c r="E55" s="99">
        <f t="shared" si="0"/>
        <v>22229</v>
      </c>
      <c r="F55" s="42">
        <v>1187</v>
      </c>
      <c r="G55" s="101">
        <v>2451</v>
      </c>
      <c r="H55" s="43">
        <f t="shared" si="1"/>
        <v>3638</v>
      </c>
      <c r="I55" s="43">
        <f t="shared" si="2"/>
        <v>5873</v>
      </c>
      <c r="J55" s="43">
        <f t="shared" si="3"/>
        <v>19994</v>
      </c>
      <c r="K55" s="99">
        <f t="shared" si="4"/>
        <v>25867</v>
      </c>
      <c r="L55" s="42">
        <v>33381</v>
      </c>
    </row>
    <row r="56" spans="1:12" s="108" customFormat="1" ht="11.25" customHeight="1">
      <c r="A56" s="99" t="s">
        <v>59</v>
      </c>
      <c r="B56" s="42">
        <v>7556</v>
      </c>
      <c r="C56" s="42">
        <v>16066</v>
      </c>
      <c r="D56" s="101">
        <v>135737</v>
      </c>
      <c r="E56" s="99">
        <f t="shared" si="0"/>
        <v>159359</v>
      </c>
      <c r="F56" s="42">
        <v>1556</v>
      </c>
      <c r="G56" s="101">
        <v>17022</v>
      </c>
      <c r="H56" s="43">
        <f t="shared" si="1"/>
        <v>18578</v>
      </c>
      <c r="I56" s="43">
        <f t="shared" si="2"/>
        <v>25178</v>
      </c>
      <c r="J56" s="43">
        <f t="shared" si="3"/>
        <v>152759</v>
      </c>
      <c r="K56" s="99">
        <f t="shared" si="4"/>
        <v>177937</v>
      </c>
      <c r="L56" s="42">
        <v>78613</v>
      </c>
    </row>
    <row r="57" spans="1:12" s="108" customFormat="1" ht="11.25" customHeight="1">
      <c r="A57" s="99" t="s">
        <v>60</v>
      </c>
      <c r="B57" s="42">
        <v>282146</v>
      </c>
      <c r="C57" s="42">
        <v>5078</v>
      </c>
      <c r="D57" s="101">
        <v>1789046</v>
      </c>
      <c r="E57" s="99">
        <f t="shared" si="0"/>
        <v>2076270</v>
      </c>
      <c r="F57" s="42">
        <v>34192</v>
      </c>
      <c r="G57" s="101">
        <v>210447</v>
      </c>
      <c r="H57" s="43">
        <f t="shared" si="1"/>
        <v>244639</v>
      </c>
      <c r="I57" s="43">
        <f t="shared" si="2"/>
        <v>321416</v>
      </c>
      <c r="J57" s="43">
        <f t="shared" si="3"/>
        <v>1999493</v>
      </c>
      <c r="K57" s="99">
        <f t="shared" si="4"/>
        <v>2320909</v>
      </c>
      <c r="L57" s="42">
        <v>2534614</v>
      </c>
    </row>
    <row r="58" spans="1:12" s="108" customFormat="1" ht="11.25" customHeight="1">
      <c r="A58" s="99" t="s">
        <v>61</v>
      </c>
      <c r="B58" s="42">
        <v>40806</v>
      </c>
      <c r="C58" s="42">
        <v>114225</v>
      </c>
      <c r="D58" s="101">
        <v>881553</v>
      </c>
      <c r="E58" s="99">
        <f t="shared" si="0"/>
        <v>1036584</v>
      </c>
      <c r="F58" s="42">
        <v>24761</v>
      </c>
      <c r="G58" s="101">
        <v>174824</v>
      </c>
      <c r="H58" s="43">
        <f t="shared" si="1"/>
        <v>199585</v>
      </c>
      <c r="I58" s="43">
        <f t="shared" si="2"/>
        <v>179792</v>
      </c>
      <c r="J58" s="43">
        <f t="shared" si="3"/>
        <v>1056377</v>
      </c>
      <c r="K58" s="99">
        <f t="shared" si="4"/>
        <v>1236169</v>
      </c>
      <c r="L58" s="42">
        <v>1251855</v>
      </c>
    </row>
    <row r="59" spans="1:12" s="108" customFormat="1" ht="11.25" customHeight="1">
      <c r="A59" s="99" t="s">
        <v>62</v>
      </c>
      <c r="B59" s="42">
        <v>67</v>
      </c>
      <c r="C59" s="42">
        <v>330</v>
      </c>
      <c r="D59" s="101">
        <v>3827</v>
      </c>
      <c r="E59" s="99">
        <f t="shared" si="0"/>
        <v>4224</v>
      </c>
      <c r="F59" s="42">
        <v>272</v>
      </c>
      <c r="G59" s="101">
        <v>2988</v>
      </c>
      <c r="H59" s="43">
        <f t="shared" si="1"/>
        <v>3260</v>
      </c>
      <c r="I59" s="43">
        <f t="shared" si="2"/>
        <v>669</v>
      </c>
      <c r="J59" s="43">
        <f t="shared" si="3"/>
        <v>6815</v>
      </c>
      <c r="K59" s="99">
        <f t="shared" si="4"/>
        <v>7484</v>
      </c>
      <c r="L59" s="42">
        <v>1476</v>
      </c>
    </row>
    <row r="60" spans="1:12" s="108" customFormat="1" ht="11.25" customHeight="1">
      <c r="A60" s="99" t="s">
        <v>63</v>
      </c>
      <c r="B60" s="42">
        <v>899</v>
      </c>
      <c r="C60" s="42">
        <v>27</v>
      </c>
      <c r="D60" s="101">
        <v>3968</v>
      </c>
      <c r="E60" s="99">
        <f t="shared" si="0"/>
        <v>4894</v>
      </c>
      <c r="F60" s="42">
        <v>230</v>
      </c>
      <c r="G60" s="101">
        <v>895</v>
      </c>
      <c r="H60" s="43">
        <f t="shared" si="1"/>
        <v>1125</v>
      </c>
      <c r="I60" s="43">
        <f t="shared" si="2"/>
        <v>1156</v>
      </c>
      <c r="J60" s="43">
        <f t="shared" si="3"/>
        <v>4863</v>
      </c>
      <c r="K60" s="99">
        <f t="shared" si="4"/>
        <v>6019</v>
      </c>
      <c r="L60" s="42">
        <v>4924</v>
      </c>
    </row>
    <row r="61" spans="1:12" s="108" customFormat="1" ht="11.25" customHeight="1">
      <c r="A61" s="99" t="s">
        <v>64</v>
      </c>
      <c r="B61" s="42">
        <v>19674</v>
      </c>
      <c r="C61" s="42">
        <v>3</v>
      </c>
      <c r="D61" s="101">
        <v>158711</v>
      </c>
      <c r="E61" s="99">
        <f t="shared" si="0"/>
        <v>178388</v>
      </c>
      <c r="F61" s="42">
        <v>2965</v>
      </c>
      <c r="G61" s="101">
        <v>7389</v>
      </c>
      <c r="H61" s="43">
        <f t="shared" si="1"/>
        <v>10354</v>
      </c>
      <c r="I61" s="43">
        <f t="shared" si="2"/>
        <v>22642</v>
      </c>
      <c r="J61" s="43">
        <f t="shared" si="3"/>
        <v>166100</v>
      </c>
      <c r="K61" s="99">
        <f t="shared" si="4"/>
        <v>188742</v>
      </c>
      <c r="L61" s="42">
        <v>182291</v>
      </c>
    </row>
    <row r="62" spans="1:12" s="108" customFormat="1" ht="11.25" customHeight="1">
      <c r="A62" s="99" t="s">
        <v>65</v>
      </c>
      <c r="B62" s="42">
        <v>153</v>
      </c>
      <c r="C62" s="42">
        <v>87</v>
      </c>
      <c r="D62" s="101">
        <v>1972</v>
      </c>
      <c r="E62" s="99">
        <f t="shared" si="0"/>
        <v>2212</v>
      </c>
      <c r="F62" s="42">
        <v>174</v>
      </c>
      <c r="G62" s="101">
        <v>672</v>
      </c>
      <c r="H62" s="43">
        <f t="shared" si="1"/>
        <v>846</v>
      </c>
      <c r="I62" s="43">
        <f t="shared" si="2"/>
        <v>414</v>
      </c>
      <c r="J62" s="43">
        <f t="shared" si="3"/>
        <v>2644</v>
      </c>
      <c r="K62" s="99">
        <f t="shared" si="4"/>
        <v>3058</v>
      </c>
      <c r="L62" s="42">
        <v>28</v>
      </c>
    </row>
    <row r="63" spans="1:12" s="108" customFormat="1" ht="11.25" customHeight="1">
      <c r="A63" s="99" t="s">
        <v>66</v>
      </c>
      <c r="B63" s="42">
        <v>4392</v>
      </c>
      <c r="C63" s="42">
        <v>97</v>
      </c>
      <c r="D63" s="101">
        <v>32284</v>
      </c>
      <c r="E63" s="99">
        <f t="shared" si="0"/>
        <v>36773</v>
      </c>
      <c r="F63" s="42">
        <v>1622</v>
      </c>
      <c r="G63" s="101">
        <v>9859</v>
      </c>
      <c r="H63" s="43">
        <f t="shared" si="1"/>
        <v>11481</v>
      </c>
      <c r="I63" s="43">
        <f t="shared" si="2"/>
        <v>6111</v>
      </c>
      <c r="J63" s="43">
        <f t="shared" si="3"/>
        <v>42143</v>
      </c>
      <c r="K63" s="99">
        <f t="shared" si="4"/>
        <v>48254</v>
      </c>
      <c r="L63" s="42">
        <v>122545</v>
      </c>
    </row>
    <row r="64" spans="1:12" s="108" customFormat="1" ht="11.25" customHeight="1">
      <c r="A64" s="99" t="s">
        <v>67</v>
      </c>
      <c r="B64" s="42">
        <v>869</v>
      </c>
      <c r="C64" s="42">
        <v>1410</v>
      </c>
      <c r="D64" s="101">
        <v>11748</v>
      </c>
      <c r="E64" s="99">
        <f t="shared" si="0"/>
        <v>14027</v>
      </c>
      <c r="F64" s="42">
        <v>712</v>
      </c>
      <c r="G64" s="101">
        <v>3600</v>
      </c>
      <c r="H64" s="43">
        <f t="shared" si="1"/>
        <v>4312</v>
      </c>
      <c r="I64" s="43">
        <f t="shared" si="2"/>
        <v>2991</v>
      </c>
      <c r="J64" s="43">
        <f t="shared" si="3"/>
        <v>15348</v>
      </c>
      <c r="K64" s="99">
        <f t="shared" si="4"/>
        <v>18339</v>
      </c>
      <c r="L64" s="42">
        <v>4663</v>
      </c>
    </row>
    <row r="65" spans="1:12" s="108" customFormat="1" ht="11.25" customHeight="1">
      <c r="A65" s="99" t="s">
        <v>68</v>
      </c>
      <c r="B65" s="42">
        <v>5154</v>
      </c>
      <c r="C65" s="42">
        <v>598</v>
      </c>
      <c r="D65" s="101">
        <v>41370</v>
      </c>
      <c r="E65" s="99">
        <f t="shared" si="0"/>
        <v>47122</v>
      </c>
      <c r="F65" s="42">
        <v>1139</v>
      </c>
      <c r="G65" s="101">
        <v>8625</v>
      </c>
      <c r="H65" s="43">
        <f t="shared" si="1"/>
        <v>9764</v>
      </c>
      <c r="I65" s="43">
        <f t="shared" si="2"/>
        <v>6891</v>
      </c>
      <c r="J65" s="43">
        <f t="shared" si="3"/>
        <v>49995</v>
      </c>
      <c r="K65" s="99">
        <f t="shared" si="4"/>
        <v>56886</v>
      </c>
      <c r="L65" s="42">
        <v>102240</v>
      </c>
    </row>
    <row r="66" spans="1:12" s="108" customFormat="1" ht="11.25" customHeight="1">
      <c r="A66" s="99" t="s">
        <v>69</v>
      </c>
      <c r="B66" s="42">
        <v>1585</v>
      </c>
      <c r="C66" s="42">
        <v>451</v>
      </c>
      <c r="D66" s="101">
        <v>17460</v>
      </c>
      <c r="E66" s="99">
        <f t="shared" si="0"/>
        <v>19496</v>
      </c>
      <c r="F66" s="42">
        <v>3360</v>
      </c>
      <c r="G66" s="101">
        <v>19237</v>
      </c>
      <c r="H66" s="43">
        <f t="shared" si="1"/>
        <v>22597</v>
      </c>
      <c r="I66" s="43">
        <f t="shared" si="2"/>
        <v>5396</v>
      </c>
      <c r="J66" s="43">
        <f t="shared" si="3"/>
        <v>36697</v>
      </c>
      <c r="K66" s="99">
        <f t="shared" si="4"/>
        <v>42093</v>
      </c>
      <c r="L66" s="42">
        <v>35113</v>
      </c>
    </row>
    <row r="67" spans="1:12" s="108" customFormat="1" ht="11.25" customHeight="1">
      <c r="A67" s="99" t="s">
        <v>70</v>
      </c>
      <c r="B67" s="42">
        <v>37</v>
      </c>
      <c r="C67" s="42">
        <v>114</v>
      </c>
      <c r="D67" s="101">
        <v>1054</v>
      </c>
      <c r="E67" s="99">
        <f t="shared" si="0"/>
        <v>1205</v>
      </c>
      <c r="F67" s="42">
        <v>432</v>
      </c>
      <c r="G67" s="101">
        <v>9606</v>
      </c>
      <c r="H67" s="43">
        <f t="shared" si="1"/>
        <v>10038</v>
      </c>
      <c r="I67" s="43">
        <f t="shared" si="2"/>
        <v>583</v>
      </c>
      <c r="J67" s="43">
        <f t="shared" si="3"/>
        <v>10660</v>
      </c>
      <c r="K67" s="99">
        <f t="shared" si="4"/>
        <v>11243</v>
      </c>
      <c r="L67" s="42">
        <v>1228</v>
      </c>
    </row>
    <row r="68" spans="1:12" s="108" customFormat="1" ht="11.25" customHeight="1">
      <c r="A68" s="99" t="s">
        <v>71</v>
      </c>
      <c r="B68" s="42">
        <v>74424</v>
      </c>
      <c r="C68" s="42">
        <v>3784</v>
      </c>
      <c r="D68" s="101">
        <v>403951</v>
      </c>
      <c r="E68" s="99">
        <f t="shared" si="0"/>
        <v>482159</v>
      </c>
      <c r="F68" s="42">
        <v>4678</v>
      </c>
      <c r="G68" s="101">
        <v>36281</v>
      </c>
      <c r="H68" s="43">
        <f t="shared" si="1"/>
        <v>40959</v>
      </c>
      <c r="I68" s="43">
        <f t="shared" si="2"/>
        <v>82886</v>
      </c>
      <c r="J68" s="43">
        <f t="shared" si="3"/>
        <v>440232</v>
      </c>
      <c r="K68" s="99">
        <f t="shared" si="4"/>
        <v>523118</v>
      </c>
      <c r="L68" s="42">
        <v>302691</v>
      </c>
    </row>
    <row r="69" spans="1:12" s="108" customFormat="1" ht="11.25" customHeight="1">
      <c r="A69" s="99" t="s">
        <v>72</v>
      </c>
      <c r="B69" s="42">
        <v>707</v>
      </c>
      <c r="C69" s="42">
        <v>53</v>
      </c>
      <c r="D69" s="101">
        <v>4399</v>
      </c>
      <c r="E69" s="99">
        <f t="shared" si="0"/>
        <v>5159</v>
      </c>
      <c r="F69" s="42">
        <v>1845</v>
      </c>
      <c r="G69" s="101">
        <v>11356</v>
      </c>
      <c r="H69" s="43">
        <f t="shared" si="1"/>
        <v>13201</v>
      </c>
      <c r="I69" s="43">
        <f t="shared" si="2"/>
        <v>2605</v>
      </c>
      <c r="J69" s="43">
        <f t="shared" si="3"/>
        <v>15755</v>
      </c>
      <c r="K69" s="99">
        <f t="shared" si="4"/>
        <v>18360</v>
      </c>
      <c r="L69" s="42">
        <v>5144</v>
      </c>
    </row>
    <row r="70" spans="1:12" s="108" customFormat="1" ht="11.25" customHeight="1">
      <c r="A70" s="99" t="s">
        <v>73</v>
      </c>
      <c r="B70" s="42">
        <v>4527</v>
      </c>
      <c r="C70" s="42">
        <v>1904</v>
      </c>
      <c r="D70" s="101">
        <v>45386</v>
      </c>
      <c r="E70" s="99">
        <f t="shared" si="0"/>
        <v>51817</v>
      </c>
      <c r="F70" s="42">
        <v>934</v>
      </c>
      <c r="G70" s="101">
        <v>5622</v>
      </c>
      <c r="H70" s="43">
        <f t="shared" si="1"/>
        <v>6556</v>
      </c>
      <c r="I70" s="43">
        <f t="shared" si="2"/>
        <v>7365</v>
      </c>
      <c r="J70" s="43">
        <f t="shared" si="3"/>
        <v>51008</v>
      </c>
      <c r="K70" s="99">
        <f t="shared" si="4"/>
        <v>58373</v>
      </c>
      <c r="L70" s="42">
        <v>13188</v>
      </c>
    </row>
    <row r="71" spans="1:12" s="108" customFormat="1" ht="11.25" customHeight="1">
      <c r="A71" s="99" t="s">
        <v>74</v>
      </c>
      <c r="B71" s="42">
        <v>10429</v>
      </c>
      <c r="C71" s="42">
        <v>481</v>
      </c>
      <c r="D71" s="101">
        <v>57915</v>
      </c>
      <c r="E71" s="99">
        <f t="shared" si="0"/>
        <v>68825</v>
      </c>
      <c r="F71" s="42">
        <v>1015</v>
      </c>
      <c r="G71" s="101">
        <v>20468</v>
      </c>
      <c r="H71" s="43">
        <f t="shared" si="1"/>
        <v>21483</v>
      </c>
      <c r="I71" s="43">
        <f t="shared" si="2"/>
        <v>11925</v>
      </c>
      <c r="J71" s="43">
        <f t="shared" si="3"/>
        <v>78383</v>
      </c>
      <c r="K71" s="99">
        <f t="shared" si="4"/>
        <v>90308</v>
      </c>
      <c r="L71" s="42">
        <v>8767</v>
      </c>
    </row>
    <row r="72" spans="1:12" s="108" customFormat="1" ht="11.25" customHeight="1">
      <c r="A72" s="99" t="s">
        <v>75</v>
      </c>
      <c r="B72" s="42">
        <v>3</v>
      </c>
      <c r="C72" s="42">
        <v>100</v>
      </c>
      <c r="D72" s="101">
        <v>780</v>
      </c>
      <c r="E72" s="99">
        <f t="shared" si="0"/>
        <v>883</v>
      </c>
      <c r="F72" s="42">
        <v>0</v>
      </c>
      <c r="G72" s="101">
        <v>0</v>
      </c>
      <c r="H72" s="43">
        <f t="shared" si="1"/>
        <v>0</v>
      </c>
      <c r="I72" s="43">
        <f t="shared" si="2"/>
        <v>103</v>
      </c>
      <c r="J72" s="43">
        <f t="shared" si="3"/>
        <v>780</v>
      </c>
      <c r="K72" s="99">
        <f t="shared" si="4"/>
        <v>883</v>
      </c>
      <c r="L72" s="42">
        <v>40</v>
      </c>
    </row>
    <row r="73" spans="1:12" s="108" customFormat="1" ht="11.25" customHeight="1">
      <c r="A73" s="99" t="s">
        <v>76</v>
      </c>
      <c r="B73" s="42">
        <v>44226</v>
      </c>
      <c r="C73" s="42">
        <v>2882</v>
      </c>
      <c r="D73" s="101">
        <v>338297</v>
      </c>
      <c r="E73" s="99">
        <f t="shared" si="0"/>
        <v>385405</v>
      </c>
      <c r="F73" s="42">
        <v>7144</v>
      </c>
      <c r="G73" s="101">
        <v>34991</v>
      </c>
      <c r="H73" s="43">
        <f t="shared" si="1"/>
        <v>42135</v>
      </c>
      <c r="I73" s="43">
        <f t="shared" si="2"/>
        <v>54252</v>
      </c>
      <c r="J73" s="43">
        <f t="shared" si="3"/>
        <v>373288</v>
      </c>
      <c r="K73" s="99">
        <f t="shared" si="4"/>
        <v>427540</v>
      </c>
      <c r="L73" s="42">
        <v>531637</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177489</v>
      </c>
      <c r="C75" s="42">
        <v>0</v>
      </c>
      <c r="D75" s="101">
        <v>621607</v>
      </c>
      <c r="E75" s="99">
        <f t="shared" si="0"/>
        <v>799096</v>
      </c>
      <c r="F75" s="42">
        <v>113</v>
      </c>
      <c r="G75" s="101">
        <v>1268</v>
      </c>
      <c r="H75" s="43">
        <f t="shared" si="1"/>
        <v>1381</v>
      </c>
      <c r="I75" s="43">
        <f t="shared" si="2"/>
        <v>177602</v>
      </c>
      <c r="J75" s="43">
        <f t="shared" si="3"/>
        <v>622875</v>
      </c>
      <c r="K75" s="99">
        <f t="shared" si="4"/>
        <v>800477</v>
      </c>
      <c r="L75" s="42">
        <v>5881515</v>
      </c>
    </row>
    <row r="76" spans="1:12" s="108" customFormat="1" ht="11.25" customHeight="1">
      <c r="A76" s="99" t="s">
        <v>79</v>
      </c>
      <c r="B76" s="42">
        <v>70</v>
      </c>
      <c r="C76" s="42">
        <v>49</v>
      </c>
      <c r="D76" s="101">
        <v>1326</v>
      </c>
      <c r="E76" s="99">
        <f t="shared" si="0"/>
        <v>1445</v>
      </c>
      <c r="F76" s="42">
        <v>0</v>
      </c>
      <c r="G76" s="101">
        <v>27</v>
      </c>
      <c r="H76" s="43">
        <f t="shared" si="1"/>
        <v>27</v>
      </c>
      <c r="I76" s="43">
        <f t="shared" si="2"/>
        <v>119</v>
      </c>
      <c r="J76" s="43">
        <f t="shared" si="3"/>
        <v>1353</v>
      </c>
      <c r="K76" s="99">
        <f t="shared" si="4"/>
        <v>1472</v>
      </c>
      <c r="L76" s="42">
        <v>572</v>
      </c>
    </row>
    <row r="77" spans="1:12" s="108" customFormat="1" ht="11.25" customHeight="1">
      <c r="A77" s="99" t="s">
        <v>80</v>
      </c>
      <c r="B77" s="42">
        <v>499</v>
      </c>
      <c r="C77" s="42">
        <v>500</v>
      </c>
      <c r="D77" s="101">
        <v>4333</v>
      </c>
      <c r="E77" s="99">
        <f t="shared" si="0"/>
        <v>5332</v>
      </c>
      <c r="F77" s="42">
        <v>179</v>
      </c>
      <c r="G77" s="101">
        <v>902</v>
      </c>
      <c r="H77" s="43">
        <f t="shared" si="1"/>
        <v>1081</v>
      </c>
      <c r="I77" s="43">
        <f t="shared" si="2"/>
        <v>1178</v>
      </c>
      <c r="J77" s="43">
        <f t="shared" si="3"/>
        <v>5235</v>
      </c>
      <c r="K77" s="99">
        <f t="shared" si="4"/>
        <v>6413</v>
      </c>
      <c r="L77" s="42">
        <v>1905</v>
      </c>
    </row>
    <row r="78" spans="1:12" s="108" customFormat="1" ht="11.25" customHeight="1">
      <c r="A78" s="99" t="s">
        <v>81</v>
      </c>
      <c r="B78" s="42">
        <v>4940</v>
      </c>
      <c r="C78" s="42">
        <v>0</v>
      </c>
      <c r="D78" s="101">
        <v>3956</v>
      </c>
      <c r="E78" s="99">
        <f t="shared" si="0"/>
        <v>8896</v>
      </c>
      <c r="F78" s="42">
        <v>1473</v>
      </c>
      <c r="G78" s="101">
        <v>2301</v>
      </c>
      <c r="H78" s="43">
        <f t="shared" si="1"/>
        <v>3774</v>
      </c>
      <c r="I78" s="43">
        <f t="shared" si="2"/>
        <v>6413</v>
      </c>
      <c r="J78" s="43">
        <f t="shared" si="3"/>
        <v>6257</v>
      </c>
      <c r="K78" s="99">
        <f t="shared" si="4"/>
        <v>12670</v>
      </c>
      <c r="L78" s="42">
        <v>0</v>
      </c>
    </row>
    <row r="79" spans="1:12" s="108" customFormat="1" ht="11.25" customHeight="1">
      <c r="A79" s="99" t="s">
        <v>82</v>
      </c>
      <c r="B79" s="42">
        <v>0</v>
      </c>
      <c r="C79" s="42">
        <v>81</v>
      </c>
      <c r="D79" s="101">
        <v>666</v>
      </c>
      <c r="E79" s="99">
        <f t="shared" si="0"/>
        <v>747</v>
      </c>
      <c r="F79" s="42">
        <v>38</v>
      </c>
      <c r="G79" s="101">
        <v>345</v>
      </c>
      <c r="H79" s="43">
        <f t="shared" si="1"/>
        <v>383</v>
      </c>
      <c r="I79" s="43">
        <f t="shared" si="2"/>
        <v>119</v>
      </c>
      <c r="J79" s="43">
        <f t="shared" si="3"/>
        <v>1011</v>
      </c>
      <c r="K79" s="99">
        <f t="shared" si="4"/>
        <v>1130</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1580</v>
      </c>
      <c r="C81" s="42">
        <v>0</v>
      </c>
      <c r="D81" s="101">
        <v>6146</v>
      </c>
      <c r="E81" s="99">
        <f t="shared" si="0"/>
        <v>7726</v>
      </c>
      <c r="F81" s="42">
        <v>120</v>
      </c>
      <c r="G81" s="101">
        <v>4400</v>
      </c>
      <c r="H81" s="43">
        <f t="shared" si="1"/>
        <v>4520</v>
      </c>
      <c r="I81" s="43">
        <f t="shared" si="2"/>
        <v>1700</v>
      </c>
      <c r="J81" s="43">
        <f t="shared" si="3"/>
        <v>10546</v>
      </c>
      <c r="K81" s="99">
        <f t="shared" si="4"/>
        <v>12246</v>
      </c>
      <c r="L81" s="42">
        <v>512290</v>
      </c>
    </row>
    <row r="82" spans="1:12" s="108" customFormat="1" ht="11.25" customHeight="1">
      <c r="A82" s="99" t="s">
        <v>85</v>
      </c>
      <c r="B82" s="42">
        <v>4788</v>
      </c>
      <c r="C82" s="42">
        <v>0</v>
      </c>
      <c r="D82" s="101">
        <v>30342</v>
      </c>
      <c r="E82" s="99">
        <f t="shared" si="0"/>
        <v>35130</v>
      </c>
      <c r="F82" s="42">
        <v>257</v>
      </c>
      <c r="G82" s="101">
        <v>1374</v>
      </c>
      <c r="H82" s="43">
        <f t="shared" si="1"/>
        <v>1631</v>
      </c>
      <c r="I82" s="43">
        <f t="shared" si="2"/>
        <v>5045</v>
      </c>
      <c r="J82" s="43">
        <f t="shared" si="3"/>
        <v>31716</v>
      </c>
      <c r="K82" s="99">
        <f t="shared" si="4"/>
        <v>36761</v>
      </c>
      <c r="L82" s="42">
        <v>51366</v>
      </c>
    </row>
    <row r="83" spans="1:12" s="108" customFormat="1" ht="11.25" customHeight="1">
      <c r="A83" s="99" t="s">
        <v>86</v>
      </c>
      <c r="B83" s="42">
        <v>282</v>
      </c>
      <c r="C83" s="42">
        <v>349</v>
      </c>
      <c r="D83" s="101">
        <v>3828</v>
      </c>
      <c r="E83" s="99">
        <f t="shared" si="0"/>
        <v>4459</v>
      </c>
      <c r="F83" s="42">
        <v>10550</v>
      </c>
      <c r="G83" s="101">
        <v>49705</v>
      </c>
      <c r="H83" s="43">
        <f t="shared" si="1"/>
        <v>60255</v>
      </c>
      <c r="I83" s="43">
        <f t="shared" si="2"/>
        <v>11181</v>
      </c>
      <c r="J83" s="43">
        <f t="shared" si="3"/>
        <v>53533</v>
      </c>
      <c r="K83" s="99">
        <f t="shared" si="4"/>
        <v>64714</v>
      </c>
      <c r="L83" s="42">
        <v>112762</v>
      </c>
    </row>
    <row r="84" spans="1:12" s="108" customFormat="1" ht="11.25" customHeight="1">
      <c r="A84" s="99" t="s">
        <v>87</v>
      </c>
      <c r="B84" s="42">
        <v>1</v>
      </c>
      <c r="C84" s="42">
        <v>0</v>
      </c>
      <c r="D84" s="101">
        <v>158</v>
      </c>
      <c r="E84" s="99">
        <f t="shared" si="0"/>
        <v>159</v>
      </c>
      <c r="F84" s="42">
        <v>452</v>
      </c>
      <c r="G84" s="101">
        <v>3320</v>
      </c>
      <c r="H84" s="43">
        <f t="shared" si="1"/>
        <v>3772</v>
      </c>
      <c r="I84" s="43">
        <f t="shared" si="2"/>
        <v>453</v>
      </c>
      <c r="J84" s="43">
        <f t="shared" si="3"/>
        <v>3478</v>
      </c>
      <c r="K84" s="99">
        <f t="shared" si="4"/>
        <v>3931</v>
      </c>
      <c r="L84" s="42">
        <v>577</v>
      </c>
    </row>
    <row r="85" spans="1:12" s="108" customFormat="1" ht="11.25" customHeight="1">
      <c r="A85" s="99" t="s">
        <v>88</v>
      </c>
      <c r="B85" s="42">
        <v>5</v>
      </c>
      <c r="C85" s="42">
        <v>0</v>
      </c>
      <c r="D85" s="101">
        <v>53</v>
      </c>
      <c r="E85" s="99">
        <f t="shared" si="0"/>
        <v>58</v>
      </c>
      <c r="F85" s="42">
        <v>16</v>
      </c>
      <c r="G85" s="101">
        <v>95</v>
      </c>
      <c r="H85" s="43">
        <f t="shared" si="1"/>
        <v>111</v>
      </c>
      <c r="I85" s="43">
        <f t="shared" si="2"/>
        <v>21</v>
      </c>
      <c r="J85" s="43">
        <f t="shared" si="3"/>
        <v>148</v>
      </c>
      <c r="K85" s="99">
        <f t="shared" si="4"/>
        <v>169</v>
      </c>
      <c r="L85" s="42">
        <v>4</v>
      </c>
    </row>
    <row r="86" spans="1:12" s="108" customFormat="1" ht="11.25" customHeight="1">
      <c r="A86" s="99" t="s">
        <v>89</v>
      </c>
      <c r="B86" s="42">
        <v>2560</v>
      </c>
      <c r="C86" s="42">
        <v>3536</v>
      </c>
      <c r="D86" s="101">
        <v>47622</v>
      </c>
      <c r="E86" s="99">
        <f t="shared" si="0"/>
        <v>53718</v>
      </c>
      <c r="F86" s="42">
        <v>34158</v>
      </c>
      <c r="G86" s="101">
        <v>272809</v>
      </c>
      <c r="H86" s="43">
        <f t="shared" si="1"/>
        <v>306967</v>
      </c>
      <c r="I86" s="43">
        <f t="shared" si="2"/>
        <v>40254</v>
      </c>
      <c r="J86" s="43">
        <f t="shared" si="3"/>
        <v>320431</v>
      </c>
      <c r="K86" s="99">
        <f t="shared" si="4"/>
        <v>360685</v>
      </c>
      <c r="L86" s="42">
        <v>73254</v>
      </c>
    </row>
    <row r="87" spans="1:12" s="108" customFormat="1" ht="11.25" customHeight="1">
      <c r="A87" s="99" t="s">
        <v>90</v>
      </c>
      <c r="B87" s="42">
        <v>625</v>
      </c>
      <c r="C87" s="42">
        <v>162</v>
      </c>
      <c r="D87" s="101">
        <v>4523</v>
      </c>
      <c r="E87" s="99">
        <f t="shared" si="0"/>
        <v>5310</v>
      </c>
      <c r="F87" s="42">
        <v>478</v>
      </c>
      <c r="G87" s="101">
        <v>2851</v>
      </c>
      <c r="H87" s="43">
        <f t="shared" si="1"/>
        <v>3329</v>
      </c>
      <c r="I87" s="43">
        <f t="shared" si="2"/>
        <v>1265</v>
      </c>
      <c r="J87" s="43">
        <f t="shared" si="3"/>
        <v>7374</v>
      </c>
      <c r="K87" s="99">
        <f t="shared" si="4"/>
        <v>8639</v>
      </c>
      <c r="L87" s="42">
        <v>12678</v>
      </c>
    </row>
    <row r="88" spans="1:12" s="108" customFormat="1" ht="11.25" customHeight="1">
      <c r="A88" s="99" t="s">
        <v>91</v>
      </c>
      <c r="B88" s="42">
        <v>1296</v>
      </c>
      <c r="C88" s="42">
        <v>64</v>
      </c>
      <c r="D88" s="101">
        <v>45567</v>
      </c>
      <c r="E88" s="99">
        <f t="shared" si="0"/>
        <v>46927</v>
      </c>
      <c r="F88" s="42">
        <v>1588</v>
      </c>
      <c r="G88" s="101">
        <v>23479</v>
      </c>
      <c r="H88" s="43">
        <f t="shared" si="1"/>
        <v>25067</v>
      </c>
      <c r="I88" s="43">
        <f t="shared" si="2"/>
        <v>2948</v>
      </c>
      <c r="J88" s="43">
        <f t="shared" si="3"/>
        <v>69046</v>
      </c>
      <c r="K88" s="99">
        <f t="shared" si="4"/>
        <v>71994</v>
      </c>
      <c r="L88" s="42">
        <v>89492</v>
      </c>
    </row>
    <row r="89" spans="1:12" s="108" customFormat="1" ht="11.25" customHeight="1">
      <c r="A89" s="99" t="s">
        <v>92</v>
      </c>
      <c r="B89" s="42">
        <v>112</v>
      </c>
      <c r="C89" s="42">
        <v>0</v>
      </c>
      <c r="D89" s="101">
        <v>787</v>
      </c>
      <c r="E89" s="99">
        <f t="shared" si="0"/>
        <v>899</v>
      </c>
      <c r="F89" s="42">
        <v>10</v>
      </c>
      <c r="G89" s="101">
        <v>71</v>
      </c>
      <c r="H89" s="43">
        <f t="shared" si="1"/>
        <v>81</v>
      </c>
      <c r="I89" s="43">
        <f t="shared" si="2"/>
        <v>122</v>
      </c>
      <c r="J89" s="43">
        <f t="shared" si="3"/>
        <v>858</v>
      </c>
      <c r="K89" s="99">
        <f t="shared" si="4"/>
        <v>980</v>
      </c>
      <c r="L89" s="42">
        <v>405</v>
      </c>
    </row>
    <row r="90" spans="1:12" s="108" customFormat="1" ht="11.25" customHeight="1">
      <c r="A90" s="99" t="s">
        <v>93</v>
      </c>
      <c r="B90" s="42">
        <v>20714</v>
      </c>
      <c r="C90" s="42">
        <v>13014</v>
      </c>
      <c r="D90" s="101">
        <v>193372</v>
      </c>
      <c r="E90" s="99">
        <f t="shared" si="0"/>
        <v>227100</v>
      </c>
      <c r="F90" s="42">
        <v>2142</v>
      </c>
      <c r="G90" s="101">
        <v>22594</v>
      </c>
      <c r="H90" s="43">
        <f t="shared" si="1"/>
        <v>24736</v>
      </c>
      <c r="I90" s="43">
        <f t="shared" si="2"/>
        <v>35870</v>
      </c>
      <c r="J90" s="43">
        <f t="shared" si="3"/>
        <v>215966</v>
      </c>
      <c r="K90" s="99">
        <f t="shared" si="4"/>
        <v>251836</v>
      </c>
      <c r="L90" s="42">
        <v>45122</v>
      </c>
    </row>
    <row r="91" spans="1:12" s="108" customFormat="1" ht="11.25" customHeight="1">
      <c r="A91" s="99" t="s">
        <v>94</v>
      </c>
      <c r="B91" s="42">
        <v>17209</v>
      </c>
      <c r="C91" s="42">
        <v>99</v>
      </c>
      <c r="D91" s="101">
        <v>148336</v>
      </c>
      <c r="E91" s="99">
        <f t="shared" si="0"/>
        <v>165644</v>
      </c>
      <c r="F91" s="42">
        <v>3808</v>
      </c>
      <c r="G91" s="101">
        <v>29941</v>
      </c>
      <c r="H91" s="43">
        <f t="shared" si="1"/>
        <v>33749</v>
      </c>
      <c r="I91" s="43">
        <f t="shared" si="2"/>
        <v>21116</v>
      </c>
      <c r="J91" s="43">
        <f t="shared" si="3"/>
        <v>178277</v>
      </c>
      <c r="K91" s="99">
        <f t="shared" si="4"/>
        <v>199393</v>
      </c>
      <c r="L91" s="42">
        <v>519695</v>
      </c>
    </row>
    <row r="92" spans="1:12" s="108" customFormat="1" ht="11.25" customHeight="1">
      <c r="A92" s="99" t="s">
        <v>95</v>
      </c>
      <c r="B92" s="42">
        <v>38992</v>
      </c>
      <c r="C92" s="42">
        <v>74</v>
      </c>
      <c r="D92" s="101">
        <v>324027</v>
      </c>
      <c r="E92" s="99">
        <f t="shared" si="0"/>
        <v>363093</v>
      </c>
      <c r="F92" s="42">
        <v>318</v>
      </c>
      <c r="G92" s="101">
        <v>2505</v>
      </c>
      <c r="H92" s="43">
        <f t="shared" si="1"/>
        <v>2823</v>
      </c>
      <c r="I92" s="43">
        <f t="shared" si="2"/>
        <v>39384</v>
      </c>
      <c r="J92" s="43">
        <f t="shared" si="3"/>
        <v>326532</v>
      </c>
      <c r="K92" s="99">
        <f t="shared" si="4"/>
        <v>365916</v>
      </c>
      <c r="L92" s="42">
        <v>779409</v>
      </c>
    </row>
    <row r="93" spans="1:12" s="108" customFormat="1" ht="11.25" customHeight="1">
      <c r="A93" s="99" t="s">
        <v>96</v>
      </c>
      <c r="B93" s="42">
        <v>55978</v>
      </c>
      <c r="C93" s="42">
        <v>8492</v>
      </c>
      <c r="D93" s="101">
        <v>391133</v>
      </c>
      <c r="E93" s="99">
        <f t="shared" si="0"/>
        <v>455603</v>
      </c>
      <c r="F93" s="42">
        <v>37573</v>
      </c>
      <c r="G93" s="101">
        <v>173417</v>
      </c>
      <c r="H93" s="43">
        <f t="shared" si="1"/>
        <v>210990</v>
      </c>
      <c r="I93" s="43">
        <f t="shared" si="2"/>
        <v>102043</v>
      </c>
      <c r="J93" s="43">
        <f t="shared" si="3"/>
        <v>564550</v>
      </c>
      <c r="K93" s="99">
        <f t="shared" si="4"/>
        <v>666593</v>
      </c>
      <c r="L93" s="42">
        <v>408160</v>
      </c>
    </row>
    <row r="94" spans="1:12" s="108" customFormat="1" ht="11.25" customHeight="1">
      <c r="A94" s="99" t="s">
        <v>97</v>
      </c>
      <c r="B94" s="42">
        <v>21</v>
      </c>
      <c r="C94" s="42">
        <v>71</v>
      </c>
      <c r="D94" s="101">
        <v>708</v>
      </c>
      <c r="E94" s="99">
        <f t="shared" si="0"/>
        <v>800</v>
      </c>
      <c r="F94" s="42">
        <v>158</v>
      </c>
      <c r="G94" s="101">
        <v>1077</v>
      </c>
      <c r="H94" s="43">
        <f t="shared" si="1"/>
        <v>1235</v>
      </c>
      <c r="I94" s="43">
        <f t="shared" si="2"/>
        <v>250</v>
      </c>
      <c r="J94" s="43">
        <f t="shared" si="3"/>
        <v>1785</v>
      </c>
      <c r="K94" s="99">
        <f t="shared" si="4"/>
        <v>2035</v>
      </c>
      <c r="L94" s="42">
        <v>0</v>
      </c>
    </row>
    <row r="95" spans="1:12" s="108" customFormat="1" ht="11.25" customHeight="1">
      <c r="A95" s="99" t="s">
        <v>98</v>
      </c>
      <c r="B95" s="42">
        <v>20428</v>
      </c>
      <c r="C95" s="42">
        <v>713</v>
      </c>
      <c r="D95" s="101">
        <v>231310</v>
      </c>
      <c r="E95" s="99">
        <f t="shared" si="0"/>
        <v>252451</v>
      </c>
      <c r="F95" s="42">
        <v>5710</v>
      </c>
      <c r="G95" s="101">
        <v>86750</v>
      </c>
      <c r="H95" s="43">
        <f t="shared" si="1"/>
        <v>92460</v>
      </c>
      <c r="I95" s="43">
        <f t="shared" si="2"/>
        <v>26851</v>
      </c>
      <c r="J95" s="43">
        <f t="shared" si="3"/>
        <v>318060</v>
      </c>
      <c r="K95" s="99">
        <f t="shared" si="4"/>
        <v>344911</v>
      </c>
      <c r="L95" s="42">
        <v>563451</v>
      </c>
    </row>
    <row r="96" spans="1:12" s="108" customFormat="1" ht="11.25" customHeight="1">
      <c r="A96" s="99" t="s">
        <v>99</v>
      </c>
      <c r="B96" s="42">
        <v>316</v>
      </c>
      <c r="C96" s="42">
        <v>0</v>
      </c>
      <c r="D96" s="101">
        <v>2269</v>
      </c>
      <c r="E96" s="99">
        <f t="shared" si="0"/>
        <v>2585</v>
      </c>
      <c r="F96" s="42">
        <v>3</v>
      </c>
      <c r="G96" s="101">
        <v>31</v>
      </c>
      <c r="H96" s="43">
        <f t="shared" si="1"/>
        <v>34</v>
      </c>
      <c r="I96" s="43">
        <f t="shared" si="2"/>
        <v>319</v>
      </c>
      <c r="J96" s="43">
        <f t="shared" si="3"/>
        <v>2300</v>
      </c>
      <c r="K96" s="99">
        <f t="shared" si="4"/>
        <v>2619</v>
      </c>
      <c r="L96" s="42">
        <v>228</v>
      </c>
    </row>
    <row r="97" spans="1:12" s="108" customFormat="1" ht="11.25" customHeight="1">
      <c r="A97" s="99" t="s">
        <v>100</v>
      </c>
      <c r="B97" s="42">
        <v>7741</v>
      </c>
      <c r="C97" s="42">
        <v>173</v>
      </c>
      <c r="D97" s="101">
        <v>24378</v>
      </c>
      <c r="E97" s="99">
        <f t="shared" si="0"/>
        <v>32292</v>
      </c>
      <c r="F97" s="42">
        <v>505</v>
      </c>
      <c r="G97" s="101">
        <v>641</v>
      </c>
      <c r="H97" s="43">
        <f t="shared" si="1"/>
        <v>1146</v>
      </c>
      <c r="I97" s="43">
        <f t="shared" si="2"/>
        <v>8419</v>
      </c>
      <c r="J97" s="43">
        <f t="shared" si="3"/>
        <v>25019</v>
      </c>
      <c r="K97" s="99">
        <f t="shared" si="4"/>
        <v>33438</v>
      </c>
      <c r="L97" s="42">
        <v>0</v>
      </c>
    </row>
    <row r="98" spans="1:12" s="108" customFormat="1" ht="11.25" customHeight="1">
      <c r="A98" s="99" t="s">
        <v>101</v>
      </c>
      <c r="B98" s="42">
        <v>785</v>
      </c>
      <c r="C98" s="42">
        <v>10</v>
      </c>
      <c r="D98" s="101">
        <v>4392</v>
      </c>
      <c r="E98" s="99">
        <f t="shared" si="0"/>
        <v>5187</v>
      </c>
      <c r="F98" s="42">
        <v>397</v>
      </c>
      <c r="G98" s="101">
        <v>2862</v>
      </c>
      <c r="H98" s="43">
        <f t="shared" si="1"/>
        <v>3259</v>
      </c>
      <c r="I98" s="43">
        <f t="shared" si="2"/>
        <v>1192</v>
      </c>
      <c r="J98" s="43">
        <f t="shared" si="3"/>
        <v>7254</v>
      </c>
      <c r="K98" s="99">
        <f t="shared" si="4"/>
        <v>8446</v>
      </c>
      <c r="L98" s="42">
        <v>225</v>
      </c>
    </row>
    <row r="99" spans="1:12" s="108" customFormat="1" ht="11.25" customHeight="1">
      <c r="A99" s="99" t="s">
        <v>102</v>
      </c>
      <c r="B99" s="42">
        <v>103</v>
      </c>
      <c r="C99" s="42">
        <v>56</v>
      </c>
      <c r="D99" s="101">
        <v>947</v>
      </c>
      <c r="E99" s="99">
        <f t="shared" si="0"/>
        <v>1106</v>
      </c>
      <c r="F99" s="42">
        <v>240</v>
      </c>
      <c r="G99" s="101">
        <v>1669</v>
      </c>
      <c r="H99" s="43">
        <f t="shared" si="1"/>
        <v>1909</v>
      </c>
      <c r="I99" s="43">
        <f t="shared" si="2"/>
        <v>399</v>
      </c>
      <c r="J99" s="43">
        <f t="shared" si="3"/>
        <v>2616</v>
      </c>
      <c r="K99" s="99">
        <f t="shared" si="4"/>
        <v>3015</v>
      </c>
      <c r="L99" s="42">
        <v>1875</v>
      </c>
    </row>
    <row r="100" spans="1:12" s="108" customFormat="1" ht="11.25" customHeight="1">
      <c r="A100" s="99" t="s">
        <v>103</v>
      </c>
      <c r="B100" s="42">
        <v>3</v>
      </c>
      <c r="C100" s="42">
        <v>0</v>
      </c>
      <c r="D100" s="101">
        <v>19</v>
      </c>
      <c r="E100" s="99">
        <f t="shared" si="0"/>
        <v>22</v>
      </c>
      <c r="F100" s="42">
        <v>0</v>
      </c>
      <c r="G100" s="101">
        <v>0</v>
      </c>
      <c r="H100" s="43">
        <f t="shared" si="1"/>
        <v>0</v>
      </c>
      <c r="I100" s="43">
        <f t="shared" si="2"/>
        <v>3</v>
      </c>
      <c r="J100" s="43">
        <f t="shared" si="3"/>
        <v>19</v>
      </c>
      <c r="K100" s="99">
        <f t="shared" si="4"/>
        <v>22</v>
      </c>
      <c r="L100" s="42">
        <v>6</v>
      </c>
    </row>
    <row r="101" spans="1:12" s="108" customFormat="1" ht="11.25" customHeight="1">
      <c r="A101" s="99" t="s">
        <v>104</v>
      </c>
      <c r="B101" s="42">
        <v>370</v>
      </c>
      <c r="C101" s="42">
        <v>7</v>
      </c>
      <c r="D101" s="101">
        <v>3897</v>
      </c>
      <c r="E101" s="99">
        <f t="shared" si="0"/>
        <v>4274</v>
      </c>
      <c r="F101" s="42">
        <v>28886</v>
      </c>
      <c r="G101" s="101">
        <v>185391</v>
      </c>
      <c r="H101" s="43">
        <f t="shared" si="1"/>
        <v>214277</v>
      </c>
      <c r="I101" s="43">
        <f t="shared" si="2"/>
        <v>29263</v>
      </c>
      <c r="J101" s="43">
        <f t="shared" si="3"/>
        <v>189288</v>
      </c>
      <c r="K101" s="99">
        <f t="shared" si="4"/>
        <v>218551</v>
      </c>
      <c r="L101" s="42">
        <v>103641</v>
      </c>
    </row>
    <row r="102" spans="1:12" s="108" customFormat="1" ht="11.25" customHeight="1">
      <c r="A102" s="99" t="s">
        <v>105</v>
      </c>
      <c r="B102" s="42">
        <v>22275</v>
      </c>
      <c r="C102" s="42">
        <v>0</v>
      </c>
      <c r="D102" s="101">
        <v>94772</v>
      </c>
      <c r="E102" s="99">
        <f t="shared" si="0"/>
        <v>117047</v>
      </c>
      <c r="F102" s="42">
        <v>0</v>
      </c>
      <c r="G102" s="101">
        <v>18362</v>
      </c>
      <c r="H102" s="43">
        <f t="shared" si="1"/>
        <v>18362</v>
      </c>
      <c r="I102" s="43">
        <f t="shared" si="2"/>
        <v>22275</v>
      </c>
      <c r="J102" s="43">
        <f t="shared" si="3"/>
        <v>113134</v>
      </c>
      <c r="K102" s="99">
        <f t="shared" si="4"/>
        <v>135409</v>
      </c>
      <c r="L102" s="42">
        <v>91848</v>
      </c>
    </row>
    <row r="103" spans="1:12" s="108" customFormat="1" ht="11.25" customHeight="1">
      <c r="A103" s="99" t="s">
        <v>106</v>
      </c>
      <c r="B103" s="42">
        <v>419</v>
      </c>
      <c r="C103" s="42">
        <v>70</v>
      </c>
      <c r="D103" s="101">
        <v>2644</v>
      </c>
      <c r="E103" s="99">
        <f t="shared" si="0"/>
        <v>3133</v>
      </c>
      <c r="F103" s="42">
        <v>73084</v>
      </c>
      <c r="G103" s="101">
        <v>434081</v>
      </c>
      <c r="H103" s="43">
        <f t="shared" si="1"/>
        <v>507165</v>
      </c>
      <c r="I103" s="43">
        <f t="shared" si="2"/>
        <v>73573</v>
      </c>
      <c r="J103" s="43">
        <f t="shared" si="3"/>
        <v>436725</v>
      </c>
      <c r="K103" s="99">
        <f t="shared" si="4"/>
        <v>510298</v>
      </c>
      <c r="L103" s="42">
        <v>95026</v>
      </c>
    </row>
    <row r="104" spans="1:12" s="108" customFormat="1" ht="11.25" customHeight="1">
      <c r="A104" s="99" t="s">
        <v>107</v>
      </c>
      <c r="B104" s="42">
        <v>9</v>
      </c>
      <c r="C104" s="42">
        <v>0</v>
      </c>
      <c r="D104" s="101">
        <v>584</v>
      </c>
      <c r="E104" s="99">
        <f t="shared" si="0"/>
        <v>593</v>
      </c>
      <c r="F104" s="42">
        <v>24</v>
      </c>
      <c r="G104" s="101">
        <v>393</v>
      </c>
      <c r="H104" s="43">
        <f t="shared" si="1"/>
        <v>417</v>
      </c>
      <c r="I104" s="43">
        <f t="shared" si="2"/>
        <v>33</v>
      </c>
      <c r="J104" s="43">
        <f t="shared" si="3"/>
        <v>977</v>
      </c>
      <c r="K104" s="99">
        <f t="shared" si="4"/>
        <v>1010</v>
      </c>
      <c r="L104" s="42">
        <v>0</v>
      </c>
    </row>
    <row r="105" spans="1:12" s="108" customFormat="1" ht="11.25" customHeight="1">
      <c r="A105" s="99" t="s">
        <v>108</v>
      </c>
      <c r="B105" s="42">
        <v>7053</v>
      </c>
      <c r="C105" s="42">
        <v>4932</v>
      </c>
      <c r="D105" s="101">
        <v>82066</v>
      </c>
      <c r="E105" s="99">
        <f t="shared" si="0"/>
        <v>94051</v>
      </c>
      <c r="F105" s="42">
        <v>3273</v>
      </c>
      <c r="G105" s="101">
        <v>14983</v>
      </c>
      <c r="H105" s="43">
        <f t="shared" si="1"/>
        <v>18256</v>
      </c>
      <c r="I105" s="43">
        <f t="shared" si="2"/>
        <v>15258</v>
      </c>
      <c r="J105" s="43">
        <f t="shared" si="3"/>
        <v>97049</v>
      </c>
      <c r="K105" s="99">
        <f t="shared" si="4"/>
        <v>112307</v>
      </c>
      <c r="L105" s="42">
        <v>84040</v>
      </c>
    </row>
    <row r="106" spans="1:12" s="108" customFormat="1" ht="11.25" customHeight="1">
      <c r="A106" s="99" t="s">
        <v>109</v>
      </c>
      <c r="B106" s="42">
        <v>1152</v>
      </c>
      <c r="C106" s="42">
        <v>628</v>
      </c>
      <c r="D106" s="101">
        <v>13044</v>
      </c>
      <c r="E106" s="99">
        <f t="shared" si="0"/>
        <v>14824</v>
      </c>
      <c r="F106" s="42">
        <v>1174</v>
      </c>
      <c r="G106" s="101">
        <v>8214</v>
      </c>
      <c r="H106" s="43">
        <f t="shared" si="1"/>
        <v>9388</v>
      </c>
      <c r="I106" s="43">
        <f t="shared" si="2"/>
        <v>2954</v>
      </c>
      <c r="J106" s="43">
        <f t="shared" si="3"/>
        <v>21258</v>
      </c>
      <c r="K106" s="99">
        <f t="shared" si="4"/>
        <v>24212</v>
      </c>
      <c r="L106" s="42">
        <v>37666</v>
      </c>
    </row>
    <row r="107" spans="1:12" s="108" customFormat="1" ht="11.25" customHeight="1">
      <c r="A107" s="99" t="s">
        <v>110</v>
      </c>
      <c r="B107" s="42">
        <v>43780</v>
      </c>
      <c r="C107" s="42">
        <v>24033</v>
      </c>
      <c r="D107" s="101">
        <v>335124</v>
      </c>
      <c r="E107" s="99">
        <f t="shared" si="0"/>
        <v>402937</v>
      </c>
      <c r="F107" s="42">
        <v>6076</v>
      </c>
      <c r="G107" s="101">
        <v>38628</v>
      </c>
      <c r="H107" s="43">
        <f t="shared" si="1"/>
        <v>44704</v>
      </c>
      <c r="I107" s="43">
        <f t="shared" si="2"/>
        <v>73889</v>
      </c>
      <c r="J107" s="43">
        <f t="shared" si="3"/>
        <v>373752</v>
      </c>
      <c r="K107" s="99">
        <f t="shared" si="4"/>
        <v>447641</v>
      </c>
      <c r="L107" s="42">
        <v>264186</v>
      </c>
    </row>
    <row r="108" spans="1:12" s="108" customFormat="1" ht="11.25" customHeight="1">
      <c r="A108" s="99" t="s">
        <v>111</v>
      </c>
      <c r="B108" s="42">
        <v>51133</v>
      </c>
      <c r="C108" s="42">
        <v>8870</v>
      </c>
      <c r="D108" s="101">
        <v>371602</v>
      </c>
      <c r="E108" s="99">
        <f t="shared" si="0"/>
        <v>431605</v>
      </c>
      <c r="F108" s="42">
        <v>3193</v>
      </c>
      <c r="G108" s="101">
        <v>18081</v>
      </c>
      <c r="H108" s="43">
        <f t="shared" si="1"/>
        <v>21274</v>
      </c>
      <c r="I108" s="43">
        <f t="shared" si="2"/>
        <v>63196</v>
      </c>
      <c r="J108" s="43">
        <f t="shared" si="3"/>
        <v>389683</v>
      </c>
      <c r="K108" s="99">
        <f t="shared" si="4"/>
        <v>452879</v>
      </c>
      <c r="L108" s="42">
        <v>348828</v>
      </c>
    </row>
    <row r="109" spans="1:12" s="108" customFormat="1" ht="11.25" customHeight="1">
      <c r="A109" s="99" t="s">
        <v>112</v>
      </c>
      <c r="B109" s="42">
        <v>681</v>
      </c>
      <c r="C109" s="42">
        <v>635</v>
      </c>
      <c r="D109" s="101">
        <v>11961</v>
      </c>
      <c r="E109" s="99">
        <f t="shared" si="0"/>
        <v>13277</v>
      </c>
      <c r="F109" s="42">
        <v>43</v>
      </c>
      <c r="G109" s="101">
        <v>2595</v>
      </c>
      <c r="H109" s="43">
        <f t="shared" si="1"/>
        <v>2638</v>
      </c>
      <c r="I109" s="43">
        <f t="shared" si="2"/>
        <v>1359</v>
      </c>
      <c r="J109" s="43">
        <f t="shared" si="3"/>
        <v>14556</v>
      </c>
      <c r="K109" s="99">
        <f t="shared" si="4"/>
        <v>15915</v>
      </c>
      <c r="L109" s="42">
        <v>0</v>
      </c>
    </row>
    <row r="110" spans="1:12" s="108" customFormat="1" ht="11.25" customHeight="1">
      <c r="A110" s="99" t="s">
        <v>113</v>
      </c>
      <c r="B110" s="42">
        <v>981</v>
      </c>
      <c r="C110" s="42">
        <v>210</v>
      </c>
      <c r="D110" s="101">
        <v>6199</v>
      </c>
      <c r="E110" s="99">
        <f t="shared" si="0"/>
        <v>7390</v>
      </c>
      <c r="F110" s="42">
        <v>614</v>
      </c>
      <c r="G110" s="101">
        <v>3601</v>
      </c>
      <c r="H110" s="43">
        <f t="shared" si="1"/>
        <v>4215</v>
      </c>
      <c r="I110" s="43">
        <f t="shared" si="2"/>
        <v>1805</v>
      </c>
      <c r="J110" s="43">
        <f t="shared" si="3"/>
        <v>9800</v>
      </c>
      <c r="K110" s="99">
        <f t="shared" si="4"/>
        <v>11605</v>
      </c>
      <c r="L110" s="42">
        <v>13832</v>
      </c>
    </row>
    <row r="111" spans="1:12" s="108" customFormat="1" ht="11.25" customHeight="1">
      <c r="A111" s="99" t="s">
        <v>114</v>
      </c>
      <c r="B111" s="42">
        <v>249</v>
      </c>
      <c r="C111" s="42">
        <v>4</v>
      </c>
      <c r="D111" s="101">
        <v>1073</v>
      </c>
      <c r="E111" s="99">
        <f t="shared" si="0"/>
        <v>1326</v>
      </c>
      <c r="F111" s="42">
        <v>28</v>
      </c>
      <c r="G111" s="101">
        <v>677</v>
      </c>
      <c r="H111" s="43">
        <f t="shared" si="1"/>
        <v>705</v>
      </c>
      <c r="I111" s="43">
        <f t="shared" si="2"/>
        <v>281</v>
      </c>
      <c r="J111" s="43">
        <f t="shared" si="3"/>
        <v>1750</v>
      </c>
      <c r="K111" s="99">
        <f t="shared" si="4"/>
        <v>2031</v>
      </c>
      <c r="L111" s="42">
        <v>1039</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8770</v>
      </c>
      <c r="C113" s="42">
        <v>57</v>
      </c>
      <c r="D113" s="101">
        <v>73194</v>
      </c>
      <c r="E113" s="99">
        <f t="shared" si="0"/>
        <v>82021</v>
      </c>
      <c r="F113" s="42">
        <v>1440</v>
      </c>
      <c r="G113" s="101">
        <v>8196</v>
      </c>
      <c r="H113" s="43">
        <f t="shared" si="1"/>
        <v>9636</v>
      </c>
      <c r="I113" s="43">
        <f t="shared" si="2"/>
        <v>10267</v>
      </c>
      <c r="J113" s="43">
        <f t="shared" si="3"/>
        <v>81390</v>
      </c>
      <c r="K113" s="99">
        <f t="shared" si="4"/>
        <v>91657</v>
      </c>
      <c r="L113" s="42">
        <v>247957</v>
      </c>
    </row>
    <row r="114" spans="1:12" s="108" customFormat="1" ht="11.25" customHeight="1">
      <c r="A114" s="99" t="s">
        <v>137</v>
      </c>
      <c r="B114" s="42">
        <v>0</v>
      </c>
      <c r="C114" s="42">
        <v>0</v>
      </c>
      <c r="D114" s="101">
        <v>1</v>
      </c>
      <c r="E114" s="99">
        <f t="shared" si="0"/>
        <v>1</v>
      </c>
      <c r="F114" s="42">
        <v>6</v>
      </c>
      <c r="G114" s="101">
        <v>10</v>
      </c>
      <c r="H114" s="43">
        <f t="shared" si="1"/>
        <v>16</v>
      </c>
      <c r="I114" s="43">
        <f t="shared" si="2"/>
        <v>6</v>
      </c>
      <c r="J114" s="43">
        <f t="shared" si="3"/>
        <v>11</v>
      </c>
      <c r="K114" s="99">
        <f t="shared" si="4"/>
        <v>17</v>
      </c>
      <c r="L114" s="42">
        <v>0</v>
      </c>
    </row>
    <row r="115" spans="1:12" s="108" customFormat="1" ht="11.25" customHeight="1">
      <c r="A115" s="99" t="s">
        <v>118</v>
      </c>
      <c r="B115" s="42">
        <v>785</v>
      </c>
      <c r="C115" s="42">
        <v>148</v>
      </c>
      <c r="D115" s="101">
        <v>3798</v>
      </c>
      <c r="E115" s="99">
        <f t="shared" si="0"/>
        <v>4731</v>
      </c>
      <c r="F115" s="42">
        <v>3469</v>
      </c>
      <c r="G115" s="101">
        <v>19443</v>
      </c>
      <c r="H115" s="43">
        <f t="shared" si="1"/>
        <v>22912</v>
      </c>
      <c r="I115" s="43">
        <f t="shared" si="2"/>
        <v>4402</v>
      </c>
      <c r="J115" s="43">
        <f t="shared" si="3"/>
        <v>23241</v>
      </c>
      <c r="K115" s="99">
        <f t="shared" si="4"/>
        <v>27643</v>
      </c>
      <c r="L115" s="42">
        <v>7947</v>
      </c>
    </row>
    <row r="116" spans="1:12" s="108" customFormat="1" ht="11.25" customHeight="1">
      <c r="A116" s="99" t="s">
        <v>119</v>
      </c>
      <c r="B116" s="42">
        <v>1985</v>
      </c>
      <c r="C116" s="42">
        <v>1724</v>
      </c>
      <c r="D116" s="101">
        <v>18722</v>
      </c>
      <c r="E116" s="99">
        <f t="shared" si="0"/>
        <v>22431</v>
      </c>
      <c r="F116" s="42">
        <v>1488</v>
      </c>
      <c r="G116" s="101">
        <v>7309</v>
      </c>
      <c r="H116" s="43">
        <f t="shared" si="1"/>
        <v>8797</v>
      </c>
      <c r="I116" s="43">
        <f t="shared" si="2"/>
        <v>5197</v>
      </c>
      <c r="J116" s="43">
        <f t="shared" si="3"/>
        <v>26031</v>
      </c>
      <c r="K116" s="99">
        <f t="shared" si="4"/>
        <v>31228</v>
      </c>
      <c r="L116" s="42">
        <v>12595</v>
      </c>
    </row>
    <row r="117" spans="1:12" s="108" customFormat="1" ht="11.25" customHeight="1">
      <c r="A117" s="99" t="s">
        <v>120</v>
      </c>
      <c r="B117" s="42">
        <v>98</v>
      </c>
      <c r="C117" s="42">
        <v>0</v>
      </c>
      <c r="D117" s="101">
        <v>4017</v>
      </c>
      <c r="E117" s="99">
        <f t="shared" si="0"/>
        <v>4115</v>
      </c>
      <c r="F117" s="42">
        <v>856</v>
      </c>
      <c r="G117" s="101">
        <v>4551</v>
      </c>
      <c r="H117" s="43">
        <f t="shared" si="1"/>
        <v>5407</v>
      </c>
      <c r="I117" s="43">
        <f t="shared" si="2"/>
        <v>954</v>
      </c>
      <c r="J117" s="43">
        <f t="shared" si="3"/>
        <v>8568</v>
      </c>
      <c r="K117" s="99">
        <f t="shared" si="4"/>
        <v>9522</v>
      </c>
      <c r="L117" s="42">
        <v>4270</v>
      </c>
    </row>
    <row r="118" spans="1:12" s="108" customFormat="1" ht="11.25" customHeight="1">
      <c r="A118" s="99" t="s">
        <v>121</v>
      </c>
      <c r="B118" s="42">
        <v>3638</v>
      </c>
      <c r="C118" s="42">
        <v>1642</v>
      </c>
      <c r="D118" s="101">
        <v>28396</v>
      </c>
      <c r="E118" s="99">
        <f t="shared" si="0"/>
        <v>33676</v>
      </c>
      <c r="F118" s="42">
        <v>5435</v>
      </c>
      <c r="G118" s="101">
        <v>27462</v>
      </c>
      <c r="H118" s="43">
        <f t="shared" si="1"/>
        <v>32897</v>
      </c>
      <c r="I118" s="43">
        <f t="shared" si="2"/>
        <v>10715</v>
      </c>
      <c r="J118" s="43">
        <f t="shared" si="3"/>
        <v>55858</v>
      </c>
      <c r="K118" s="99">
        <f t="shared" si="4"/>
        <v>66573</v>
      </c>
      <c r="L118" s="42">
        <v>16068</v>
      </c>
    </row>
    <row r="119" spans="1:12" s="108" customFormat="1" ht="11.25" customHeight="1">
      <c r="A119" s="99" t="s">
        <v>122</v>
      </c>
      <c r="B119" s="42">
        <v>8</v>
      </c>
      <c r="C119" s="42">
        <v>9</v>
      </c>
      <c r="D119" s="101">
        <v>1009</v>
      </c>
      <c r="E119" s="99">
        <f t="shared" si="0"/>
        <v>1026</v>
      </c>
      <c r="F119" s="42">
        <v>884</v>
      </c>
      <c r="G119" s="101">
        <v>7346</v>
      </c>
      <c r="H119" s="43">
        <f t="shared" si="1"/>
        <v>8230</v>
      </c>
      <c r="I119" s="43">
        <f t="shared" si="2"/>
        <v>901</v>
      </c>
      <c r="J119" s="43">
        <f t="shared" si="3"/>
        <v>8355</v>
      </c>
      <c r="K119" s="99">
        <f t="shared" si="4"/>
        <v>9256</v>
      </c>
      <c r="L119" s="42">
        <v>967</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1198832</v>
      </c>
      <c r="C122" s="50">
        <f>SUM(C24:C119)</f>
        <v>350268</v>
      </c>
      <c r="D122" s="50">
        <f>SUM(D24:D119)</f>
        <v>9110894</v>
      </c>
      <c r="E122" s="50">
        <f>SUM(E24:E119)</f>
        <v>10659994</v>
      </c>
      <c r="F122" s="51">
        <f>SUM(F24:F119)</f>
        <v>455908</v>
      </c>
      <c r="G122" s="50">
        <f>SUM(G24:G119)</f>
        <v>2743852</v>
      </c>
      <c r="H122" s="50">
        <f>SUM(H24:H119)</f>
        <v>3199760</v>
      </c>
      <c r="I122" s="50">
        <f>SUM(I24:I119)</f>
        <v>2005008</v>
      </c>
      <c r="J122" s="50">
        <f>D122+G122</f>
        <v>11854746</v>
      </c>
      <c r="K122" s="50">
        <f>E122+H122</f>
        <v>13859754</v>
      </c>
      <c r="L122" s="51">
        <f>SUM(L24:L119)</f>
        <v>19806360</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4.xml><?xml version="1.0" encoding="utf-8"?>
<worksheet xmlns="http://schemas.openxmlformats.org/spreadsheetml/2006/main" xmlns:r="http://schemas.openxmlformats.org/officeDocument/2006/relationships">
  <sheetPr>
    <pageSetUpPr fitToPage="1"/>
  </sheetPr>
  <dimension ref="A1:K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4" t="s">
        <v>0</v>
      </c>
      <c r="B1" s="74"/>
      <c r="C1" s="74"/>
      <c r="D1" s="74"/>
      <c r="E1" s="74"/>
      <c r="F1" s="74"/>
      <c r="G1" s="74"/>
      <c r="H1" s="74"/>
      <c r="I1" s="74"/>
      <c r="J1" s="74"/>
      <c r="K1" s="74"/>
    </row>
    <row r="2" spans="1:11" ht="11.25" customHeight="1">
      <c r="A2" s="75" t="s">
        <v>1</v>
      </c>
      <c r="B2" s="75"/>
      <c r="C2" s="75"/>
      <c r="D2" s="75"/>
      <c r="E2" s="75"/>
      <c r="F2" s="75"/>
      <c r="G2" s="75"/>
      <c r="H2" s="75"/>
      <c r="I2" s="75"/>
      <c r="J2" s="75"/>
      <c r="K2" s="75"/>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151</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128</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152</v>
      </c>
      <c r="C23" s="84"/>
      <c r="D23" s="95" t="s">
        <v>132</v>
      </c>
      <c r="E23" s="94" t="s">
        <v>26</v>
      </c>
      <c r="F23" s="15" t="s">
        <v>152</v>
      </c>
      <c r="G23" s="43" t="s">
        <v>132</v>
      </c>
      <c r="H23" s="15" t="s">
        <v>26</v>
      </c>
      <c r="I23" s="15" t="s">
        <v>152</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1571</v>
      </c>
      <c r="C25" s="42">
        <v>31</v>
      </c>
      <c r="D25" s="100">
        <v>9604</v>
      </c>
      <c r="E25" s="99">
        <f aca="true" t="shared" si="0" ref="E25:E29">SUM(B25:D25)</f>
        <v>11206</v>
      </c>
      <c r="F25" s="42">
        <v>586</v>
      </c>
      <c r="G25" s="101">
        <v>3690</v>
      </c>
      <c r="H25" s="43">
        <f aca="true" t="shared" si="1" ref="H25:H120">SUM(F25:G25)</f>
        <v>4276</v>
      </c>
      <c r="I25" s="43">
        <f aca="true" t="shared" si="2" ref="I25:I120">SUM(B25+C25+F25)</f>
        <v>2188</v>
      </c>
      <c r="J25" s="43">
        <f>D25+G25</f>
        <v>13294</v>
      </c>
      <c r="K25" s="43">
        <f aca="true" t="shared" si="3" ref="K25:K120">SUM(I25:J25)</f>
        <v>15482</v>
      </c>
    </row>
    <row r="26" spans="1:11" ht="11.25" customHeight="1">
      <c r="A26" s="99" t="s">
        <v>28</v>
      </c>
      <c r="B26" s="42">
        <v>3775</v>
      </c>
      <c r="C26" s="42">
        <v>0</v>
      </c>
      <c r="D26" s="100">
        <v>49589</v>
      </c>
      <c r="E26" s="99">
        <f t="shared" si="0"/>
        <v>53364</v>
      </c>
      <c r="F26" s="42">
        <v>71</v>
      </c>
      <c r="G26" s="101">
        <v>4316</v>
      </c>
      <c r="H26" s="43">
        <f t="shared" si="1"/>
        <v>4387</v>
      </c>
      <c r="I26" s="43">
        <f t="shared" si="2"/>
        <v>3846</v>
      </c>
      <c r="J26" s="43">
        <f aca="true" t="shared" si="4" ref="J26:J120">SUM(D26+G26)</f>
        <v>53905</v>
      </c>
      <c r="K26" s="43">
        <f t="shared" si="3"/>
        <v>57751</v>
      </c>
    </row>
    <row r="27" spans="1:11" ht="11.25" customHeight="1">
      <c r="A27" s="99" t="s">
        <v>29</v>
      </c>
      <c r="B27" s="42">
        <v>1698</v>
      </c>
      <c r="C27" s="42">
        <v>5</v>
      </c>
      <c r="D27" s="100">
        <v>10014</v>
      </c>
      <c r="E27" s="99">
        <f t="shared" si="0"/>
        <v>11717</v>
      </c>
      <c r="F27" s="42">
        <v>119</v>
      </c>
      <c r="G27" s="101">
        <v>2258</v>
      </c>
      <c r="H27" s="43">
        <f t="shared" si="1"/>
        <v>2377</v>
      </c>
      <c r="I27" s="43">
        <f t="shared" si="2"/>
        <v>1822</v>
      </c>
      <c r="J27" s="43">
        <f t="shared" si="4"/>
        <v>12272</v>
      </c>
      <c r="K27" s="43">
        <f t="shared" si="3"/>
        <v>14094</v>
      </c>
    </row>
    <row r="28" spans="1:11" ht="11.25" customHeight="1">
      <c r="A28" s="99" t="s">
        <v>30</v>
      </c>
      <c r="B28" s="42">
        <v>2049</v>
      </c>
      <c r="C28" s="42">
        <v>1155</v>
      </c>
      <c r="D28" s="100">
        <v>15515</v>
      </c>
      <c r="E28" s="99">
        <f t="shared" si="0"/>
        <v>18719</v>
      </c>
      <c r="F28" s="42">
        <v>436</v>
      </c>
      <c r="G28" s="101">
        <v>3428</v>
      </c>
      <c r="H28" s="43">
        <f t="shared" si="1"/>
        <v>3864</v>
      </c>
      <c r="I28" s="43">
        <f t="shared" si="2"/>
        <v>3640</v>
      </c>
      <c r="J28" s="43">
        <f t="shared" si="4"/>
        <v>18943</v>
      </c>
      <c r="K28" s="43">
        <f t="shared" si="3"/>
        <v>22583</v>
      </c>
    </row>
    <row r="29" spans="1:11" ht="11.25" customHeight="1">
      <c r="A29" s="99" t="s">
        <v>31</v>
      </c>
      <c r="B29" s="42">
        <v>0</v>
      </c>
      <c r="C29" s="42">
        <v>338</v>
      </c>
      <c r="D29" s="100">
        <v>2731</v>
      </c>
      <c r="E29" s="99">
        <f t="shared" si="0"/>
        <v>3069</v>
      </c>
      <c r="F29" s="42">
        <v>11</v>
      </c>
      <c r="G29" s="101">
        <v>145</v>
      </c>
      <c r="H29" s="43">
        <f t="shared" si="1"/>
        <v>156</v>
      </c>
      <c r="I29" s="43">
        <f t="shared" si="2"/>
        <v>349</v>
      </c>
      <c r="J29" s="43">
        <f t="shared" si="4"/>
        <v>2876</v>
      </c>
      <c r="K29" s="43">
        <f t="shared" si="3"/>
        <v>3225</v>
      </c>
    </row>
    <row r="30" spans="1:11" ht="11.25" customHeight="1">
      <c r="A30" s="99" t="s">
        <v>32</v>
      </c>
      <c r="B30" s="42"/>
      <c r="C30" s="42"/>
      <c r="D30" s="100"/>
      <c r="E30" s="99"/>
      <c r="F30" s="42"/>
      <c r="G30" s="101">
        <v>0</v>
      </c>
      <c r="H30" s="43">
        <f t="shared" si="1"/>
        <v>0</v>
      </c>
      <c r="I30" s="43">
        <f t="shared" si="2"/>
        <v>0</v>
      </c>
      <c r="J30" s="43">
        <f t="shared" si="4"/>
        <v>0</v>
      </c>
      <c r="K30" s="43">
        <f t="shared" si="3"/>
        <v>0</v>
      </c>
    </row>
    <row r="31" spans="1:11" ht="11.25" customHeight="1">
      <c r="A31" s="99" t="s">
        <v>33</v>
      </c>
      <c r="B31" s="42">
        <v>7624</v>
      </c>
      <c r="C31" s="42">
        <v>48035</v>
      </c>
      <c r="D31" s="100">
        <v>377270</v>
      </c>
      <c r="E31" s="99">
        <f aca="true" t="shared" si="5" ref="E31:E120">SUM(B31:D31)</f>
        <v>432929</v>
      </c>
      <c r="F31" s="42">
        <v>3834</v>
      </c>
      <c r="G31" s="101">
        <v>32280</v>
      </c>
      <c r="H31" s="43">
        <f t="shared" si="1"/>
        <v>36114</v>
      </c>
      <c r="I31" s="43">
        <f t="shared" si="2"/>
        <v>59493</v>
      </c>
      <c r="J31" s="43">
        <f t="shared" si="4"/>
        <v>409550</v>
      </c>
      <c r="K31" s="43">
        <f t="shared" si="3"/>
        <v>469043</v>
      </c>
    </row>
    <row r="32" spans="1:11" ht="11.25" customHeight="1">
      <c r="A32" s="99" t="s">
        <v>34</v>
      </c>
      <c r="B32" s="42"/>
      <c r="C32" s="42">
        <v>0</v>
      </c>
      <c r="D32" s="100">
        <v>0</v>
      </c>
      <c r="E32" s="99">
        <f t="shared" si="5"/>
        <v>0</v>
      </c>
      <c r="F32" s="42"/>
      <c r="G32" s="101">
        <v>0</v>
      </c>
      <c r="H32" s="43">
        <f t="shared" si="1"/>
        <v>0</v>
      </c>
      <c r="I32" s="43">
        <f t="shared" si="2"/>
        <v>0</v>
      </c>
      <c r="J32" s="43">
        <f t="shared" si="4"/>
        <v>0</v>
      </c>
      <c r="K32" s="43">
        <f t="shared" si="3"/>
        <v>0</v>
      </c>
    </row>
    <row r="33" spans="1:11" ht="11.25" customHeight="1">
      <c r="A33" s="99" t="s">
        <v>35</v>
      </c>
      <c r="B33" s="42">
        <v>0</v>
      </c>
      <c r="C33" s="42">
        <v>62</v>
      </c>
      <c r="D33" s="100">
        <v>835</v>
      </c>
      <c r="E33" s="99">
        <f t="shared" si="5"/>
        <v>897</v>
      </c>
      <c r="F33" s="42">
        <v>6</v>
      </c>
      <c r="G33" s="101">
        <v>5</v>
      </c>
      <c r="H33" s="43">
        <f t="shared" si="1"/>
        <v>11</v>
      </c>
      <c r="I33" s="43">
        <f t="shared" si="2"/>
        <v>68</v>
      </c>
      <c r="J33" s="43">
        <f t="shared" si="4"/>
        <v>840</v>
      </c>
      <c r="K33" s="43">
        <f t="shared" si="3"/>
        <v>908</v>
      </c>
    </row>
    <row r="34" spans="1:11" ht="11.25" customHeight="1">
      <c r="A34" s="99" t="s">
        <v>36</v>
      </c>
      <c r="B34" s="42">
        <v>12025</v>
      </c>
      <c r="C34" s="42">
        <v>0</v>
      </c>
      <c r="D34" s="100">
        <v>167419</v>
      </c>
      <c r="E34" s="99">
        <f t="shared" si="5"/>
        <v>179444</v>
      </c>
      <c r="F34" s="42">
        <v>399</v>
      </c>
      <c r="G34" s="101">
        <v>23191</v>
      </c>
      <c r="H34" s="43">
        <f t="shared" si="1"/>
        <v>23590</v>
      </c>
      <c r="I34" s="43">
        <f t="shared" si="2"/>
        <v>12424</v>
      </c>
      <c r="J34" s="43">
        <f t="shared" si="4"/>
        <v>190610</v>
      </c>
      <c r="K34" s="43">
        <f t="shared" si="3"/>
        <v>203034</v>
      </c>
    </row>
    <row r="35" spans="1:11" ht="11.25" customHeight="1">
      <c r="A35" s="99" t="s">
        <v>37</v>
      </c>
      <c r="B35" s="42">
        <v>68772</v>
      </c>
      <c r="C35" s="42">
        <v>241398</v>
      </c>
      <c r="D35" s="100">
        <v>1532431</v>
      </c>
      <c r="E35" s="99">
        <f t="shared" si="5"/>
        <v>1842601</v>
      </c>
      <c r="F35" s="42">
        <v>50358</v>
      </c>
      <c r="G35" s="101">
        <v>256106</v>
      </c>
      <c r="H35" s="43">
        <f t="shared" si="1"/>
        <v>306464</v>
      </c>
      <c r="I35" s="43">
        <f t="shared" si="2"/>
        <v>360528</v>
      </c>
      <c r="J35" s="43">
        <f t="shared" si="4"/>
        <v>1788537</v>
      </c>
      <c r="K35" s="43">
        <f t="shared" si="3"/>
        <v>2149065</v>
      </c>
    </row>
    <row r="36" spans="1:11" ht="11.25" customHeight="1">
      <c r="A36" s="99" t="s">
        <v>38</v>
      </c>
      <c r="B36" s="42">
        <v>581</v>
      </c>
      <c r="C36" s="42">
        <v>367</v>
      </c>
      <c r="D36" s="100">
        <v>6740</v>
      </c>
      <c r="E36" s="99">
        <f t="shared" si="5"/>
        <v>7688</v>
      </c>
      <c r="F36" s="42">
        <v>125</v>
      </c>
      <c r="G36" s="101">
        <v>922</v>
      </c>
      <c r="H36" s="43">
        <f t="shared" si="1"/>
        <v>1047</v>
      </c>
      <c r="I36" s="43">
        <f t="shared" si="2"/>
        <v>1073</v>
      </c>
      <c r="J36" s="43">
        <f t="shared" si="4"/>
        <v>7662</v>
      </c>
      <c r="K36" s="43">
        <f t="shared" si="3"/>
        <v>8735</v>
      </c>
    </row>
    <row r="37" spans="1:11" ht="11.25" customHeight="1">
      <c r="A37" s="99" t="s">
        <v>39</v>
      </c>
      <c r="B37" s="42">
        <v>39678</v>
      </c>
      <c r="C37" s="42">
        <v>23398</v>
      </c>
      <c r="D37" s="100">
        <v>228515</v>
      </c>
      <c r="E37" s="99">
        <f t="shared" si="5"/>
        <v>291591</v>
      </c>
      <c r="F37" s="42">
        <v>1732</v>
      </c>
      <c r="G37" s="101">
        <v>14315</v>
      </c>
      <c r="H37" s="43">
        <f t="shared" si="1"/>
        <v>16047</v>
      </c>
      <c r="I37" s="43">
        <f t="shared" si="2"/>
        <v>64808</v>
      </c>
      <c r="J37" s="43">
        <f t="shared" si="4"/>
        <v>242830</v>
      </c>
      <c r="K37" s="43">
        <f t="shared" si="3"/>
        <v>307638</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3</v>
      </c>
      <c r="C39" s="42">
        <v>6</v>
      </c>
      <c r="D39" s="100">
        <v>65</v>
      </c>
      <c r="E39" s="99">
        <f t="shared" si="5"/>
        <v>74</v>
      </c>
      <c r="F39" s="42">
        <v>1</v>
      </c>
      <c r="G39" s="101">
        <v>2</v>
      </c>
      <c r="H39" s="43">
        <f t="shared" si="1"/>
        <v>3</v>
      </c>
      <c r="I39" s="43">
        <f t="shared" si="2"/>
        <v>10</v>
      </c>
      <c r="J39" s="43">
        <f t="shared" si="4"/>
        <v>67</v>
      </c>
      <c r="K39" s="43">
        <f t="shared" si="3"/>
        <v>77</v>
      </c>
    </row>
    <row r="40" spans="1:11" ht="11.25" customHeight="1">
      <c r="A40" s="99" t="s">
        <v>42</v>
      </c>
      <c r="B40" s="42">
        <v>162038</v>
      </c>
      <c r="C40" s="42">
        <v>267</v>
      </c>
      <c r="D40" s="100">
        <v>4207058</v>
      </c>
      <c r="E40" s="99">
        <f t="shared" si="5"/>
        <v>4369363</v>
      </c>
      <c r="F40" s="42">
        <v>79184</v>
      </c>
      <c r="G40" s="101">
        <v>164763</v>
      </c>
      <c r="H40" s="43">
        <f t="shared" si="1"/>
        <v>243947</v>
      </c>
      <c r="I40" s="43">
        <f t="shared" si="2"/>
        <v>241489</v>
      </c>
      <c r="J40" s="43">
        <f t="shared" si="4"/>
        <v>4371821</v>
      </c>
      <c r="K40" s="43">
        <f t="shared" si="3"/>
        <v>4613310</v>
      </c>
    </row>
    <row r="41" spans="1:11" ht="11.25" customHeight="1">
      <c r="A41" s="99" t="s">
        <v>43</v>
      </c>
      <c r="B41" s="42">
        <v>277160</v>
      </c>
      <c r="C41" s="42">
        <v>3126</v>
      </c>
      <c r="D41" s="100">
        <v>4146787</v>
      </c>
      <c r="E41" s="99">
        <f t="shared" si="5"/>
        <v>4427073</v>
      </c>
      <c r="F41" s="42">
        <v>3407</v>
      </c>
      <c r="G41" s="101">
        <v>197283</v>
      </c>
      <c r="H41" s="43">
        <f t="shared" si="1"/>
        <v>200690</v>
      </c>
      <c r="I41" s="43">
        <f t="shared" si="2"/>
        <v>283693</v>
      </c>
      <c r="J41" s="43">
        <f t="shared" si="4"/>
        <v>4344070</v>
      </c>
      <c r="K41" s="43">
        <f t="shared" si="3"/>
        <v>4627763</v>
      </c>
    </row>
    <row r="42" spans="1:11" ht="11.25" customHeight="1">
      <c r="A42" s="99" t="s">
        <v>44</v>
      </c>
      <c r="B42" s="42">
        <v>21753</v>
      </c>
      <c r="C42" s="42">
        <v>51</v>
      </c>
      <c r="D42" s="100">
        <v>101632</v>
      </c>
      <c r="E42" s="99">
        <f t="shared" si="5"/>
        <v>123436</v>
      </c>
      <c r="F42" s="42">
        <v>7</v>
      </c>
      <c r="G42" s="101">
        <v>134</v>
      </c>
      <c r="H42" s="43">
        <f t="shared" si="1"/>
        <v>141</v>
      </c>
      <c r="I42" s="43">
        <f t="shared" si="2"/>
        <v>21811</v>
      </c>
      <c r="J42" s="43">
        <f t="shared" si="4"/>
        <v>101766</v>
      </c>
      <c r="K42" s="43">
        <f t="shared" si="3"/>
        <v>123577</v>
      </c>
    </row>
    <row r="43" spans="1:11" ht="11.25" customHeight="1">
      <c r="A43" s="99" t="s">
        <v>45</v>
      </c>
      <c r="B43" s="42">
        <v>9</v>
      </c>
      <c r="C43" s="42">
        <v>245</v>
      </c>
      <c r="D43" s="100">
        <v>1266</v>
      </c>
      <c r="E43" s="99">
        <f t="shared" si="5"/>
        <v>1520</v>
      </c>
      <c r="F43" s="42">
        <v>127</v>
      </c>
      <c r="G43" s="101">
        <v>620</v>
      </c>
      <c r="H43" s="43">
        <f t="shared" si="1"/>
        <v>747</v>
      </c>
      <c r="I43" s="43">
        <f t="shared" si="2"/>
        <v>381</v>
      </c>
      <c r="J43" s="43">
        <f t="shared" si="4"/>
        <v>1886</v>
      </c>
      <c r="K43" s="43">
        <f t="shared" si="3"/>
        <v>2267</v>
      </c>
    </row>
    <row r="44" spans="1:11" ht="11.25" customHeight="1">
      <c r="A44" s="99" t="s">
        <v>46</v>
      </c>
      <c r="B44" s="42">
        <v>3642</v>
      </c>
      <c r="C44" s="42">
        <v>986</v>
      </c>
      <c r="D44" s="100">
        <v>38552</v>
      </c>
      <c r="E44" s="99">
        <f t="shared" si="5"/>
        <v>43180</v>
      </c>
      <c r="F44" s="42">
        <v>693</v>
      </c>
      <c r="G44" s="101">
        <v>2683</v>
      </c>
      <c r="H44" s="43">
        <f t="shared" si="1"/>
        <v>3376</v>
      </c>
      <c r="I44" s="43">
        <f t="shared" si="2"/>
        <v>5321</v>
      </c>
      <c r="J44" s="43">
        <f t="shared" si="4"/>
        <v>41235</v>
      </c>
      <c r="K44" s="43">
        <f t="shared" si="3"/>
        <v>46556</v>
      </c>
    </row>
    <row r="45" spans="1:11" ht="11.25" customHeight="1">
      <c r="A45" s="99" t="s">
        <v>47</v>
      </c>
      <c r="B45" s="42">
        <v>3530</v>
      </c>
      <c r="C45" s="42">
        <v>9693</v>
      </c>
      <c r="D45" s="100">
        <v>81796</v>
      </c>
      <c r="E45" s="99">
        <f t="shared" si="5"/>
        <v>95019</v>
      </c>
      <c r="F45" s="42">
        <v>538</v>
      </c>
      <c r="G45" s="101">
        <v>10302</v>
      </c>
      <c r="H45" s="43">
        <f t="shared" si="1"/>
        <v>10840</v>
      </c>
      <c r="I45" s="43">
        <f t="shared" si="2"/>
        <v>13761</v>
      </c>
      <c r="J45" s="43">
        <f t="shared" si="4"/>
        <v>92098</v>
      </c>
      <c r="K45" s="43">
        <f t="shared" si="3"/>
        <v>105859</v>
      </c>
    </row>
    <row r="46" spans="1:11" ht="11.25" customHeight="1">
      <c r="A46" s="99" t="s">
        <v>48</v>
      </c>
      <c r="B46" s="42">
        <v>21171</v>
      </c>
      <c r="C46" s="42">
        <v>14</v>
      </c>
      <c r="D46" s="100">
        <v>200187</v>
      </c>
      <c r="E46" s="99">
        <f t="shared" si="5"/>
        <v>221372</v>
      </c>
      <c r="F46" s="42">
        <v>52</v>
      </c>
      <c r="G46" s="101">
        <v>182</v>
      </c>
      <c r="H46" s="43">
        <f t="shared" si="1"/>
        <v>234</v>
      </c>
      <c r="I46" s="43">
        <f t="shared" si="2"/>
        <v>21237</v>
      </c>
      <c r="J46" s="43">
        <f t="shared" si="4"/>
        <v>200369</v>
      </c>
      <c r="K46" s="43">
        <f t="shared" si="3"/>
        <v>221606</v>
      </c>
    </row>
    <row r="47" spans="1:11" ht="11.25" customHeight="1">
      <c r="A47" s="99" t="s">
        <v>49</v>
      </c>
      <c r="B47" s="42"/>
      <c r="C47" s="42"/>
      <c r="D47" s="100">
        <v>0</v>
      </c>
      <c r="E47" s="99">
        <f t="shared" si="5"/>
        <v>0</v>
      </c>
      <c r="F47" s="42"/>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583</v>
      </c>
      <c r="G48" s="101">
        <v>0</v>
      </c>
      <c r="H48" s="43">
        <f t="shared" si="1"/>
        <v>583</v>
      </c>
      <c r="I48" s="43">
        <f t="shared" si="2"/>
        <v>583</v>
      </c>
      <c r="J48" s="43">
        <f t="shared" si="4"/>
        <v>0</v>
      </c>
      <c r="K48" s="43">
        <f t="shared" si="3"/>
        <v>583</v>
      </c>
    </row>
    <row r="49" spans="1:11" ht="11.25" customHeight="1">
      <c r="A49" s="99" t="s">
        <v>51</v>
      </c>
      <c r="B49" s="42">
        <v>35942</v>
      </c>
      <c r="C49" s="42">
        <v>697</v>
      </c>
      <c r="D49" s="100">
        <v>244822</v>
      </c>
      <c r="E49" s="99">
        <f t="shared" si="5"/>
        <v>281461</v>
      </c>
      <c r="F49" s="42">
        <v>886</v>
      </c>
      <c r="G49" s="101">
        <v>10292</v>
      </c>
      <c r="H49" s="43">
        <f t="shared" si="1"/>
        <v>11178</v>
      </c>
      <c r="I49" s="43">
        <f t="shared" si="2"/>
        <v>37525</v>
      </c>
      <c r="J49" s="43">
        <f t="shared" si="4"/>
        <v>255114</v>
      </c>
      <c r="K49" s="43">
        <f t="shared" si="3"/>
        <v>292639</v>
      </c>
    </row>
    <row r="50" spans="1:11" ht="11.25" customHeight="1">
      <c r="A50" s="99" t="s">
        <v>52</v>
      </c>
      <c r="B50" s="42">
        <v>1</v>
      </c>
      <c r="C50" s="42">
        <v>9</v>
      </c>
      <c r="D50" s="100">
        <v>68</v>
      </c>
      <c r="E50" s="99">
        <f t="shared" si="5"/>
        <v>78</v>
      </c>
      <c r="F50" s="42">
        <v>2</v>
      </c>
      <c r="G50" s="101">
        <v>47</v>
      </c>
      <c r="H50" s="43">
        <f t="shared" si="1"/>
        <v>49</v>
      </c>
      <c r="I50" s="43">
        <f t="shared" si="2"/>
        <v>12</v>
      </c>
      <c r="J50" s="43">
        <f t="shared" si="4"/>
        <v>115</v>
      </c>
      <c r="K50" s="43">
        <f t="shared" si="3"/>
        <v>127</v>
      </c>
    </row>
    <row r="51" spans="1:11" ht="11.25" customHeight="1">
      <c r="A51" s="99" t="s">
        <v>53</v>
      </c>
      <c r="B51" s="42">
        <v>49834</v>
      </c>
      <c r="C51" s="42">
        <v>11862</v>
      </c>
      <c r="D51" s="100">
        <v>340811</v>
      </c>
      <c r="E51" s="99">
        <f t="shared" si="5"/>
        <v>402507</v>
      </c>
      <c r="F51" s="42">
        <v>1062</v>
      </c>
      <c r="G51" s="101">
        <v>14036</v>
      </c>
      <c r="H51" s="43">
        <f t="shared" si="1"/>
        <v>15098</v>
      </c>
      <c r="I51" s="43">
        <f t="shared" si="2"/>
        <v>62758</v>
      </c>
      <c r="J51" s="43">
        <f t="shared" si="4"/>
        <v>354847</v>
      </c>
      <c r="K51" s="43">
        <f t="shared" si="3"/>
        <v>417605</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76626</v>
      </c>
      <c r="C55" s="42">
        <v>181841</v>
      </c>
      <c r="D55" s="100">
        <v>1237409</v>
      </c>
      <c r="E55" s="99">
        <f t="shared" si="5"/>
        <v>1495876</v>
      </c>
      <c r="F55" s="42">
        <v>46661</v>
      </c>
      <c r="G55" s="101">
        <v>311428</v>
      </c>
      <c r="H55" s="43">
        <f t="shared" si="1"/>
        <v>358089</v>
      </c>
      <c r="I55" s="43">
        <f t="shared" si="2"/>
        <v>305128</v>
      </c>
      <c r="J55" s="43">
        <f t="shared" si="4"/>
        <v>1548837</v>
      </c>
      <c r="K55" s="43">
        <f t="shared" si="3"/>
        <v>1853965</v>
      </c>
    </row>
    <row r="56" spans="1:11" ht="11.25" customHeight="1">
      <c r="A56" s="99" t="s">
        <v>58</v>
      </c>
      <c r="B56" s="42">
        <v>5123</v>
      </c>
      <c r="C56" s="42">
        <v>2445</v>
      </c>
      <c r="D56" s="100">
        <v>51108</v>
      </c>
      <c r="E56" s="99">
        <f t="shared" si="5"/>
        <v>58676</v>
      </c>
      <c r="F56" s="42">
        <v>249</v>
      </c>
      <c r="G56" s="101">
        <v>12703</v>
      </c>
      <c r="H56" s="43">
        <f t="shared" si="1"/>
        <v>12952</v>
      </c>
      <c r="I56" s="43">
        <f t="shared" si="2"/>
        <v>7817</v>
      </c>
      <c r="J56" s="43">
        <f t="shared" si="4"/>
        <v>63811</v>
      </c>
      <c r="K56" s="43">
        <f t="shared" si="3"/>
        <v>71628</v>
      </c>
    </row>
    <row r="57" spans="1:11" ht="11.25" customHeight="1">
      <c r="A57" s="99" t="s">
        <v>59</v>
      </c>
      <c r="B57" s="42">
        <v>20824</v>
      </c>
      <c r="C57" s="42">
        <v>88148</v>
      </c>
      <c r="D57" s="100">
        <v>508108</v>
      </c>
      <c r="E57" s="99">
        <f t="shared" si="5"/>
        <v>617080</v>
      </c>
      <c r="F57" s="42">
        <v>50329</v>
      </c>
      <c r="G57" s="101">
        <v>415538</v>
      </c>
      <c r="H57" s="43">
        <f t="shared" si="1"/>
        <v>465867</v>
      </c>
      <c r="I57" s="43">
        <f t="shared" si="2"/>
        <v>159301</v>
      </c>
      <c r="J57" s="43">
        <f t="shared" si="4"/>
        <v>923646</v>
      </c>
      <c r="K57" s="43">
        <f t="shared" si="3"/>
        <v>1082947</v>
      </c>
    </row>
    <row r="58" spans="1:11" ht="11.25" customHeight="1">
      <c r="A58" s="99" t="s">
        <v>60</v>
      </c>
      <c r="B58" s="42">
        <v>423538</v>
      </c>
      <c r="C58" s="42">
        <v>434</v>
      </c>
      <c r="D58" s="100">
        <v>2521216</v>
      </c>
      <c r="E58" s="99">
        <f t="shared" si="5"/>
        <v>2945188</v>
      </c>
      <c r="F58" s="42">
        <v>11105</v>
      </c>
      <c r="G58" s="101">
        <v>52114</v>
      </c>
      <c r="H58" s="43">
        <f t="shared" si="1"/>
        <v>63219</v>
      </c>
      <c r="I58" s="43">
        <f t="shared" si="2"/>
        <v>435077</v>
      </c>
      <c r="J58" s="43">
        <f t="shared" si="4"/>
        <v>2573330</v>
      </c>
      <c r="K58" s="43">
        <f t="shared" si="3"/>
        <v>3008407</v>
      </c>
    </row>
    <row r="59" spans="1:11" ht="11.25" customHeight="1">
      <c r="A59" s="99" t="s">
        <v>61</v>
      </c>
      <c r="B59" s="42">
        <v>64287</v>
      </c>
      <c r="C59" s="42">
        <v>349400</v>
      </c>
      <c r="D59" s="100">
        <v>1765207</v>
      </c>
      <c r="E59" s="99">
        <f t="shared" si="5"/>
        <v>2178894</v>
      </c>
      <c r="F59" s="42">
        <v>49831</v>
      </c>
      <c r="G59" s="101">
        <v>337963</v>
      </c>
      <c r="H59" s="43">
        <f t="shared" si="1"/>
        <v>387794</v>
      </c>
      <c r="I59" s="43">
        <f t="shared" si="2"/>
        <v>463518</v>
      </c>
      <c r="J59" s="43">
        <f t="shared" si="4"/>
        <v>2103170</v>
      </c>
      <c r="K59" s="43">
        <f t="shared" si="3"/>
        <v>2566688</v>
      </c>
    </row>
    <row r="60" spans="1:11" ht="11.25" customHeight="1">
      <c r="A60" s="99" t="s">
        <v>62</v>
      </c>
      <c r="B60" s="42">
        <v>0</v>
      </c>
      <c r="C60" s="42">
        <v>0</v>
      </c>
      <c r="D60" s="100">
        <v>0</v>
      </c>
      <c r="E60" s="99">
        <f t="shared" si="5"/>
        <v>0</v>
      </c>
      <c r="F60" s="42">
        <v>46</v>
      </c>
      <c r="G60" s="101">
        <v>312</v>
      </c>
      <c r="H60" s="43">
        <f t="shared" si="1"/>
        <v>358</v>
      </c>
      <c r="I60" s="43">
        <f t="shared" si="2"/>
        <v>46</v>
      </c>
      <c r="J60" s="43">
        <f t="shared" si="4"/>
        <v>312</v>
      </c>
      <c r="K60" s="43">
        <f t="shared" si="3"/>
        <v>358</v>
      </c>
    </row>
    <row r="61" spans="1:11" ht="11.25" customHeight="1">
      <c r="A61" s="99" t="s">
        <v>63</v>
      </c>
      <c r="B61" s="42">
        <v>985</v>
      </c>
      <c r="C61" s="42">
        <v>13</v>
      </c>
      <c r="D61" s="100">
        <v>7303</v>
      </c>
      <c r="E61" s="99">
        <f t="shared" si="5"/>
        <v>8301</v>
      </c>
      <c r="F61" s="42">
        <v>102</v>
      </c>
      <c r="G61" s="101">
        <v>2400</v>
      </c>
      <c r="H61" s="43">
        <f t="shared" si="1"/>
        <v>2502</v>
      </c>
      <c r="I61" s="43">
        <f t="shared" si="2"/>
        <v>1100</v>
      </c>
      <c r="J61" s="43">
        <f t="shared" si="4"/>
        <v>9703</v>
      </c>
      <c r="K61" s="43">
        <f t="shared" si="3"/>
        <v>10803</v>
      </c>
    </row>
    <row r="62" spans="1:11" ht="11.25" customHeight="1">
      <c r="A62" s="99" t="s">
        <v>64</v>
      </c>
      <c r="B62" s="42">
        <v>48753</v>
      </c>
      <c r="C62" s="42">
        <v>207</v>
      </c>
      <c r="D62" s="100">
        <v>229178</v>
      </c>
      <c r="E62" s="99">
        <f t="shared" si="5"/>
        <v>278138</v>
      </c>
      <c r="F62" s="42">
        <v>168</v>
      </c>
      <c r="G62" s="101">
        <v>761</v>
      </c>
      <c r="H62" s="43">
        <f t="shared" si="1"/>
        <v>929</v>
      </c>
      <c r="I62" s="43">
        <f t="shared" si="2"/>
        <v>49128</v>
      </c>
      <c r="J62" s="43">
        <f t="shared" si="4"/>
        <v>229939</v>
      </c>
      <c r="K62" s="43">
        <f t="shared" si="3"/>
        <v>279067</v>
      </c>
    </row>
    <row r="63" spans="1:11" ht="11.25" customHeight="1">
      <c r="A63" s="99" t="s">
        <v>65</v>
      </c>
      <c r="B63" s="42">
        <v>646</v>
      </c>
      <c r="C63" s="42">
        <v>85</v>
      </c>
      <c r="D63" s="100">
        <v>3094</v>
      </c>
      <c r="E63" s="99">
        <f t="shared" si="5"/>
        <v>3825</v>
      </c>
      <c r="F63" s="42">
        <v>144</v>
      </c>
      <c r="G63" s="101">
        <v>880</v>
      </c>
      <c r="H63" s="43">
        <f t="shared" si="1"/>
        <v>1024</v>
      </c>
      <c r="I63" s="43">
        <f t="shared" si="2"/>
        <v>875</v>
      </c>
      <c r="J63" s="43">
        <f t="shared" si="4"/>
        <v>3974</v>
      </c>
      <c r="K63" s="43">
        <f t="shared" si="3"/>
        <v>4849</v>
      </c>
    </row>
    <row r="64" spans="1:11" ht="11.25" customHeight="1">
      <c r="A64" s="99" t="s">
        <v>66</v>
      </c>
      <c r="B64" s="42">
        <v>4149</v>
      </c>
      <c r="C64" s="42">
        <v>0</v>
      </c>
      <c r="D64" s="100">
        <v>32464</v>
      </c>
      <c r="E64" s="99">
        <f t="shared" si="5"/>
        <v>36613</v>
      </c>
      <c r="F64" s="42">
        <v>67</v>
      </c>
      <c r="G64" s="101">
        <v>676</v>
      </c>
      <c r="H64" s="43">
        <f t="shared" si="1"/>
        <v>743</v>
      </c>
      <c r="I64" s="43">
        <f t="shared" si="2"/>
        <v>4216</v>
      </c>
      <c r="J64" s="43">
        <f t="shared" si="4"/>
        <v>33140</v>
      </c>
      <c r="K64" s="43">
        <f t="shared" si="3"/>
        <v>37356</v>
      </c>
    </row>
    <row r="65" spans="1:11" ht="11.25" customHeight="1">
      <c r="A65" s="99" t="s">
        <v>67</v>
      </c>
      <c r="B65" s="42">
        <v>1404</v>
      </c>
      <c r="C65" s="42">
        <v>1219</v>
      </c>
      <c r="D65" s="100">
        <v>28289</v>
      </c>
      <c r="E65" s="99">
        <f t="shared" si="5"/>
        <v>30912</v>
      </c>
      <c r="F65" s="42">
        <v>187</v>
      </c>
      <c r="G65" s="101">
        <v>6593</v>
      </c>
      <c r="H65" s="43">
        <f t="shared" si="1"/>
        <v>6780</v>
      </c>
      <c r="I65" s="43">
        <f t="shared" si="2"/>
        <v>2810</v>
      </c>
      <c r="J65" s="43">
        <f t="shared" si="4"/>
        <v>34882</v>
      </c>
      <c r="K65" s="43">
        <f t="shared" si="3"/>
        <v>37692</v>
      </c>
    </row>
    <row r="66" spans="1:11" ht="11.25" customHeight="1">
      <c r="A66" s="99" t="s">
        <v>68</v>
      </c>
      <c r="B66" s="42">
        <v>17150</v>
      </c>
      <c r="C66" s="42">
        <v>1692</v>
      </c>
      <c r="D66" s="100">
        <v>100284</v>
      </c>
      <c r="E66" s="99">
        <f t="shared" si="5"/>
        <v>119126</v>
      </c>
      <c r="F66" s="42">
        <v>1819</v>
      </c>
      <c r="G66" s="101">
        <v>13433</v>
      </c>
      <c r="H66" s="43">
        <f t="shared" si="1"/>
        <v>15252</v>
      </c>
      <c r="I66" s="43">
        <f t="shared" si="2"/>
        <v>20661</v>
      </c>
      <c r="J66" s="43">
        <f t="shared" si="4"/>
        <v>113717</v>
      </c>
      <c r="K66" s="43">
        <f t="shared" si="3"/>
        <v>134378</v>
      </c>
    </row>
    <row r="67" spans="1:11" ht="11.25" customHeight="1">
      <c r="A67" s="99" t="s">
        <v>69</v>
      </c>
      <c r="B67" s="42">
        <v>1172</v>
      </c>
      <c r="C67" s="42">
        <v>299</v>
      </c>
      <c r="D67" s="100">
        <v>8835</v>
      </c>
      <c r="E67" s="99">
        <f t="shared" si="5"/>
        <v>10306</v>
      </c>
      <c r="F67" s="42">
        <v>161</v>
      </c>
      <c r="G67" s="101">
        <v>1054</v>
      </c>
      <c r="H67" s="43">
        <f t="shared" si="1"/>
        <v>1215</v>
      </c>
      <c r="I67" s="43">
        <f t="shared" si="2"/>
        <v>1632</v>
      </c>
      <c r="J67" s="43">
        <f t="shared" si="4"/>
        <v>9889</v>
      </c>
      <c r="K67" s="43">
        <f t="shared" si="3"/>
        <v>11521</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32001</v>
      </c>
      <c r="C69" s="42">
        <v>7626</v>
      </c>
      <c r="D69" s="100">
        <v>182623</v>
      </c>
      <c r="E69" s="99">
        <f t="shared" si="5"/>
        <v>222250</v>
      </c>
      <c r="F69" s="42">
        <v>8552</v>
      </c>
      <c r="G69" s="101">
        <v>61612</v>
      </c>
      <c r="H69" s="43">
        <f t="shared" si="1"/>
        <v>70164</v>
      </c>
      <c r="I69" s="43">
        <f t="shared" si="2"/>
        <v>48179</v>
      </c>
      <c r="J69" s="43">
        <f t="shared" si="4"/>
        <v>244235</v>
      </c>
      <c r="K69" s="43">
        <f t="shared" si="3"/>
        <v>292414</v>
      </c>
    </row>
    <row r="70" spans="1:11" ht="11.25" customHeight="1">
      <c r="A70" s="99" t="s">
        <v>72</v>
      </c>
      <c r="B70" s="42">
        <v>233</v>
      </c>
      <c r="C70" s="42">
        <v>33</v>
      </c>
      <c r="D70" s="100">
        <v>1959</v>
      </c>
      <c r="E70" s="99">
        <f t="shared" si="5"/>
        <v>2225</v>
      </c>
      <c r="F70" s="42">
        <v>32</v>
      </c>
      <c r="G70" s="101">
        <v>219</v>
      </c>
      <c r="H70" s="43">
        <f t="shared" si="1"/>
        <v>251</v>
      </c>
      <c r="I70" s="43">
        <f t="shared" si="2"/>
        <v>298</v>
      </c>
      <c r="J70" s="43">
        <f t="shared" si="4"/>
        <v>2178</v>
      </c>
      <c r="K70" s="43">
        <f t="shared" si="3"/>
        <v>2476</v>
      </c>
    </row>
    <row r="71" spans="1:11" ht="11.25" customHeight="1">
      <c r="A71" s="99" t="s">
        <v>73</v>
      </c>
      <c r="B71" s="42">
        <v>11450</v>
      </c>
      <c r="C71" s="42">
        <v>9119</v>
      </c>
      <c r="D71" s="100">
        <v>121502</v>
      </c>
      <c r="E71" s="99">
        <f t="shared" si="5"/>
        <v>142071</v>
      </c>
      <c r="F71" s="42">
        <v>3327</v>
      </c>
      <c r="G71" s="101">
        <v>20355</v>
      </c>
      <c r="H71" s="43">
        <f t="shared" si="1"/>
        <v>23682</v>
      </c>
      <c r="I71" s="43">
        <f t="shared" si="2"/>
        <v>23896</v>
      </c>
      <c r="J71" s="43">
        <f t="shared" si="4"/>
        <v>141857</v>
      </c>
      <c r="K71" s="43">
        <f t="shared" si="3"/>
        <v>165753</v>
      </c>
    </row>
    <row r="72" spans="1:11" ht="11.25" customHeight="1">
      <c r="A72" s="99" t="s">
        <v>74</v>
      </c>
      <c r="B72" s="42">
        <v>14512</v>
      </c>
      <c r="C72" s="42">
        <v>2157</v>
      </c>
      <c r="D72" s="100">
        <v>82806</v>
      </c>
      <c r="E72" s="99">
        <f t="shared" si="5"/>
        <v>99475</v>
      </c>
      <c r="F72" s="42">
        <v>2712</v>
      </c>
      <c r="G72" s="101">
        <v>27226</v>
      </c>
      <c r="H72" s="43">
        <f t="shared" si="1"/>
        <v>29938</v>
      </c>
      <c r="I72" s="43">
        <f t="shared" si="2"/>
        <v>19381</v>
      </c>
      <c r="J72" s="43">
        <f t="shared" si="4"/>
        <v>110032</v>
      </c>
      <c r="K72" s="43">
        <f t="shared" si="3"/>
        <v>129413</v>
      </c>
    </row>
    <row r="73" spans="1:11" ht="11.25" customHeight="1">
      <c r="A73" s="99" t="s">
        <v>75</v>
      </c>
      <c r="B73" s="42">
        <v>0</v>
      </c>
      <c r="C73" s="42">
        <v>6</v>
      </c>
      <c r="D73" s="100">
        <v>82</v>
      </c>
      <c r="E73" s="99">
        <f t="shared" si="5"/>
        <v>88</v>
      </c>
      <c r="F73" s="42">
        <v>0</v>
      </c>
      <c r="G73" s="101">
        <v>0</v>
      </c>
      <c r="H73" s="43">
        <f t="shared" si="1"/>
        <v>0</v>
      </c>
      <c r="I73" s="43">
        <f t="shared" si="2"/>
        <v>6</v>
      </c>
      <c r="J73" s="43">
        <f t="shared" si="4"/>
        <v>82</v>
      </c>
      <c r="K73" s="43">
        <f t="shared" si="3"/>
        <v>88</v>
      </c>
    </row>
    <row r="74" spans="1:11" ht="11.25" customHeight="1">
      <c r="A74" s="99" t="s">
        <v>76</v>
      </c>
      <c r="B74" s="42">
        <v>78933</v>
      </c>
      <c r="C74" s="42">
        <v>4507</v>
      </c>
      <c r="D74" s="100">
        <v>344615</v>
      </c>
      <c r="E74" s="99">
        <f t="shared" si="5"/>
        <v>428055</v>
      </c>
      <c r="F74" s="42">
        <v>14016</v>
      </c>
      <c r="G74" s="101">
        <v>32348</v>
      </c>
      <c r="H74" s="43">
        <f t="shared" si="1"/>
        <v>46364</v>
      </c>
      <c r="I74" s="43">
        <f t="shared" si="2"/>
        <v>97456</v>
      </c>
      <c r="J74" s="43">
        <f t="shared" si="4"/>
        <v>376963</v>
      </c>
      <c r="K74" s="43">
        <f t="shared" si="3"/>
        <v>474419</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49677</v>
      </c>
      <c r="C76" s="42">
        <v>0</v>
      </c>
      <c r="D76" s="100">
        <v>479779</v>
      </c>
      <c r="E76" s="99">
        <f t="shared" si="5"/>
        <v>529456</v>
      </c>
      <c r="F76" s="42">
        <v>4453</v>
      </c>
      <c r="G76" s="101">
        <v>100527</v>
      </c>
      <c r="H76" s="43">
        <f t="shared" si="1"/>
        <v>104980</v>
      </c>
      <c r="I76" s="43">
        <f t="shared" si="2"/>
        <v>54130</v>
      </c>
      <c r="J76" s="43">
        <f t="shared" si="4"/>
        <v>580306</v>
      </c>
      <c r="K76" s="43">
        <f t="shared" si="3"/>
        <v>634436</v>
      </c>
    </row>
    <row r="77" spans="1:11" ht="11.25" customHeight="1">
      <c r="A77" s="99" t="s">
        <v>79</v>
      </c>
      <c r="B77" s="42">
        <v>74</v>
      </c>
      <c r="C77" s="42">
        <v>57</v>
      </c>
      <c r="D77" s="100">
        <v>1299</v>
      </c>
      <c r="E77" s="99">
        <f t="shared" si="5"/>
        <v>1430</v>
      </c>
      <c r="F77" s="42">
        <v>0</v>
      </c>
      <c r="G77" s="101">
        <v>239</v>
      </c>
      <c r="H77" s="43">
        <f t="shared" si="1"/>
        <v>239</v>
      </c>
      <c r="I77" s="43">
        <f t="shared" si="2"/>
        <v>131</v>
      </c>
      <c r="J77" s="43">
        <f t="shared" si="4"/>
        <v>1538</v>
      </c>
      <c r="K77" s="43">
        <f t="shared" si="3"/>
        <v>1669</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320</v>
      </c>
      <c r="C79" s="42">
        <v>0</v>
      </c>
      <c r="D79" s="100">
        <v>2472</v>
      </c>
      <c r="E79" s="99">
        <f t="shared" si="5"/>
        <v>2792</v>
      </c>
      <c r="F79" s="42">
        <v>81</v>
      </c>
      <c r="G79" s="101">
        <v>345</v>
      </c>
      <c r="H79" s="43">
        <f t="shared" si="1"/>
        <v>426</v>
      </c>
      <c r="I79" s="43">
        <f t="shared" si="2"/>
        <v>401</v>
      </c>
      <c r="J79" s="43">
        <f t="shared" si="4"/>
        <v>2817</v>
      </c>
      <c r="K79" s="43">
        <f t="shared" si="3"/>
        <v>3218</v>
      </c>
    </row>
    <row r="80" spans="1:11" ht="11.25" customHeight="1">
      <c r="A80" s="99" t="s">
        <v>82</v>
      </c>
      <c r="B80" s="42">
        <v>0</v>
      </c>
      <c r="C80" s="42">
        <v>146</v>
      </c>
      <c r="D80" s="100">
        <v>400</v>
      </c>
      <c r="E80" s="99">
        <f t="shared" si="5"/>
        <v>546</v>
      </c>
      <c r="F80" s="42">
        <v>202</v>
      </c>
      <c r="G80" s="101">
        <v>230</v>
      </c>
      <c r="H80" s="43">
        <f t="shared" si="1"/>
        <v>432</v>
      </c>
      <c r="I80" s="43">
        <f t="shared" si="2"/>
        <v>348</v>
      </c>
      <c r="J80" s="43">
        <f t="shared" si="4"/>
        <v>630</v>
      </c>
      <c r="K80" s="43">
        <f t="shared" si="3"/>
        <v>978</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261</v>
      </c>
      <c r="C82" s="42">
        <v>0</v>
      </c>
      <c r="D82" s="100">
        <v>1754</v>
      </c>
      <c r="E82" s="99">
        <f t="shared" si="5"/>
        <v>2015</v>
      </c>
      <c r="F82" s="42">
        <v>6</v>
      </c>
      <c r="G82" s="101">
        <v>315</v>
      </c>
      <c r="H82" s="43">
        <f t="shared" si="1"/>
        <v>321</v>
      </c>
      <c r="I82" s="43">
        <f t="shared" si="2"/>
        <v>267</v>
      </c>
      <c r="J82" s="43">
        <f t="shared" si="4"/>
        <v>2069</v>
      </c>
      <c r="K82" s="43">
        <f t="shared" si="3"/>
        <v>2336</v>
      </c>
    </row>
    <row r="83" spans="1:11" ht="11.25" customHeight="1">
      <c r="A83" s="99" t="s">
        <v>85</v>
      </c>
      <c r="B83" s="42">
        <v>8683</v>
      </c>
      <c r="C83" s="42">
        <v>89</v>
      </c>
      <c r="D83" s="100">
        <v>39671</v>
      </c>
      <c r="E83" s="99">
        <f t="shared" si="5"/>
        <v>48443</v>
      </c>
      <c r="F83" s="42">
        <v>26</v>
      </c>
      <c r="G83" s="101">
        <v>218</v>
      </c>
      <c r="H83" s="43">
        <f t="shared" si="1"/>
        <v>244</v>
      </c>
      <c r="I83" s="43">
        <f t="shared" si="2"/>
        <v>8798</v>
      </c>
      <c r="J83" s="43">
        <f t="shared" si="4"/>
        <v>39889</v>
      </c>
      <c r="K83" s="43">
        <f t="shared" si="3"/>
        <v>48687</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c r="G85" s="101">
        <v>0</v>
      </c>
      <c r="H85" s="43">
        <f t="shared" si="1"/>
        <v>0</v>
      </c>
      <c r="I85" s="43">
        <f t="shared" si="2"/>
        <v>0</v>
      </c>
      <c r="J85" s="43">
        <f t="shared" si="4"/>
        <v>0</v>
      </c>
      <c r="K85" s="43">
        <f t="shared" si="3"/>
        <v>0</v>
      </c>
    </row>
    <row r="86" spans="1:11" ht="11.25" customHeight="1">
      <c r="A86" s="99" t="s">
        <v>88</v>
      </c>
      <c r="B86" s="42">
        <v>0</v>
      </c>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row>
    <row r="88" spans="1:11" ht="11.25" customHeight="1">
      <c r="A88" s="99" t="s">
        <v>90</v>
      </c>
      <c r="B88" s="42">
        <v>452</v>
      </c>
      <c r="C88" s="42">
        <v>33</v>
      </c>
      <c r="D88" s="100">
        <v>2456</v>
      </c>
      <c r="E88" s="99">
        <f t="shared" si="5"/>
        <v>2941</v>
      </c>
      <c r="F88" s="42">
        <v>38</v>
      </c>
      <c r="G88" s="101">
        <v>316</v>
      </c>
      <c r="H88" s="43">
        <f t="shared" si="1"/>
        <v>354</v>
      </c>
      <c r="I88" s="43">
        <f t="shared" si="2"/>
        <v>523</v>
      </c>
      <c r="J88" s="43">
        <f t="shared" si="4"/>
        <v>2772</v>
      </c>
      <c r="K88" s="43">
        <f t="shared" si="3"/>
        <v>3295</v>
      </c>
    </row>
    <row r="89" spans="1:11" ht="11.25" customHeight="1">
      <c r="A89" s="99" t="s">
        <v>91</v>
      </c>
      <c r="B89" s="42">
        <v>4542</v>
      </c>
      <c r="C89" s="42">
        <v>1</v>
      </c>
      <c r="D89" s="100">
        <v>38722</v>
      </c>
      <c r="E89" s="99">
        <f t="shared" si="5"/>
        <v>43265</v>
      </c>
      <c r="F89" s="42">
        <v>1235</v>
      </c>
      <c r="G89" s="101">
        <v>1448</v>
      </c>
      <c r="H89" s="43">
        <f t="shared" si="1"/>
        <v>2683</v>
      </c>
      <c r="I89" s="43">
        <f t="shared" si="2"/>
        <v>5778</v>
      </c>
      <c r="J89" s="43">
        <f t="shared" si="4"/>
        <v>40170</v>
      </c>
      <c r="K89" s="43">
        <f t="shared" si="3"/>
        <v>45948</v>
      </c>
    </row>
    <row r="90" spans="1:11" ht="11.25" customHeight="1">
      <c r="A90" s="99" t="s">
        <v>92</v>
      </c>
      <c r="B90" s="42">
        <v>613</v>
      </c>
      <c r="C90" s="42">
        <v>30</v>
      </c>
      <c r="D90" s="100">
        <v>5756</v>
      </c>
      <c r="E90" s="99">
        <f t="shared" si="5"/>
        <v>6399</v>
      </c>
      <c r="F90" s="42">
        <v>17</v>
      </c>
      <c r="G90" s="101">
        <v>170</v>
      </c>
      <c r="H90" s="43">
        <f t="shared" si="1"/>
        <v>187</v>
      </c>
      <c r="I90" s="43">
        <f t="shared" si="2"/>
        <v>660</v>
      </c>
      <c r="J90" s="43">
        <f t="shared" si="4"/>
        <v>5926</v>
      </c>
      <c r="K90" s="43">
        <f t="shared" si="3"/>
        <v>6586</v>
      </c>
    </row>
    <row r="91" spans="1:11" ht="11.25" customHeight="1">
      <c r="A91" s="99" t="s">
        <v>93</v>
      </c>
      <c r="B91" s="42">
        <v>41068</v>
      </c>
      <c r="C91" s="42">
        <v>30217</v>
      </c>
      <c r="D91" s="100">
        <v>364737</v>
      </c>
      <c r="E91" s="99">
        <f t="shared" si="5"/>
        <v>436022</v>
      </c>
      <c r="F91" s="42">
        <v>5881</v>
      </c>
      <c r="G91" s="101">
        <v>32964</v>
      </c>
      <c r="H91" s="43">
        <f t="shared" si="1"/>
        <v>38845</v>
      </c>
      <c r="I91" s="43">
        <f t="shared" si="2"/>
        <v>77166</v>
      </c>
      <c r="J91" s="43">
        <f t="shared" si="4"/>
        <v>397701</v>
      </c>
      <c r="K91" s="43">
        <f t="shared" si="3"/>
        <v>474867</v>
      </c>
    </row>
    <row r="92" spans="1:11" ht="11.25" customHeight="1">
      <c r="A92" s="99" t="s">
        <v>94</v>
      </c>
      <c r="B92" s="42">
        <v>17007</v>
      </c>
      <c r="C92" s="42">
        <v>0</v>
      </c>
      <c r="D92" s="100">
        <v>108746</v>
      </c>
      <c r="E92" s="99">
        <f t="shared" si="5"/>
        <v>125753</v>
      </c>
      <c r="F92" s="42">
        <v>27425</v>
      </c>
      <c r="G92" s="101">
        <v>4791</v>
      </c>
      <c r="H92" s="43">
        <f t="shared" si="1"/>
        <v>32216</v>
      </c>
      <c r="I92" s="43">
        <f t="shared" si="2"/>
        <v>44432</v>
      </c>
      <c r="J92" s="43">
        <f t="shared" si="4"/>
        <v>113537</v>
      </c>
      <c r="K92" s="43">
        <f t="shared" si="3"/>
        <v>157969</v>
      </c>
    </row>
    <row r="93" spans="1:11" ht="11.25" customHeight="1">
      <c r="A93" s="99" t="s">
        <v>95</v>
      </c>
      <c r="B93" s="42">
        <v>24547</v>
      </c>
      <c r="C93" s="42">
        <v>0</v>
      </c>
      <c r="D93" s="100">
        <v>200789</v>
      </c>
      <c r="E93" s="99">
        <f t="shared" si="5"/>
        <v>225336</v>
      </c>
      <c r="F93" s="42">
        <v>74</v>
      </c>
      <c r="G93" s="101">
        <v>2444</v>
      </c>
      <c r="H93" s="43">
        <f t="shared" si="1"/>
        <v>2518</v>
      </c>
      <c r="I93" s="43">
        <f t="shared" si="2"/>
        <v>24621</v>
      </c>
      <c r="J93" s="43">
        <f t="shared" si="4"/>
        <v>203233</v>
      </c>
      <c r="K93" s="43">
        <f t="shared" si="3"/>
        <v>227854</v>
      </c>
    </row>
    <row r="94" spans="1:11" ht="11.25" customHeight="1">
      <c r="A94" s="99" t="s">
        <v>96</v>
      </c>
      <c r="B94" s="42">
        <v>43774</v>
      </c>
      <c r="C94" s="42">
        <v>120</v>
      </c>
      <c r="D94" s="100">
        <v>298586</v>
      </c>
      <c r="E94" s="99">
        <f t="shared" si="5"/>
        <v>342480</v>
      </c>
      <c r="F94" s="42">
        <v>693</v>
      </c>
      <c r="G94" s="101">
        <v>9111</v>
      </c>
      <c r="H94" s="43">
        <f t="shared" si="1"/>
        <v>9804</v>
      </c>
      <c r="I94" s="43">
        <f t="shared" si="2"/>
        <v>44587</v>
      </c>
      <c r="J94" s="43">
        <f t="shared" si="4"/>
        <v>307697</v>
      </c>
      <c r="K94" s="43">
        <f t="shared" si="3"/>
        <v>352284</v>
      </c>
    </row>
    <row r="95" spans="1:11" ht="11.25" customHeight="1">
      <c r="A95" s="99" t="s">
        <v>97</v>
      </c>
      <c r="B95" s="42">
        <v>64</v>
      </c>
      <c r="C95" s="42">
        <v>121</v>
      </c>
      <c r="D95" s="100">
        <v>832</v>
      </c>
      <c r="E95" s="99">
        <f t="shared" si="5"/>
        <v>1017</v>
      </c>
      <c r="F95" s="42">
        <v>36</v>
      </c>
      <c r="G95" s="101">
        <v>735</v>
      </c>
      <c r="H95" s="43">
        <f t="shared" si="1"/>
        <v>771</v>
      </c>
      <c r="I95" s="43">
        <f t="shared" si="2"/>
        <v>221</v>
      </c>
      <c r="J95" s="43">
        <f t="shared" si="4"/>
        <v>1567</v>
      </c>
      <c r="K95" s="43">
        <f t="shared" si="3"/>
        <v>1788</v>
      </c>
    </row>
    <row r="96" spans="1:11" ht="11.25" customHeight="1">
      <c r="A96" s="99" t="s">
        <v>98</v>
      </c>
      <c r="B96" s="42">
        <v>88542</v>
      </c>
      <c r="C96" s="42">
        <v>801</v>
      </c>
      <c r="D96" s="100">
        <v>481292</v>
      </c>
      <c r="E96" s="99">
        <f t="shared" si="5"/>
        <v>570635</v>
      </c>
      <c r="F96" s="42">
        <v>492</v>
      </c>
      <c r="G96" s="101">
        <v>3190</v>
      </c>
      <c r="H96" s="43">
        <f t="shared" si="1"/>
        <v>3682</v>
      </c>
      <c r="I96" s="43">
        <f t="shared" si="2"/>
        <v>89835</v>
      </c>
      <c r="J96" s="43">
        <f t="shared" si="4"/>
        <v>484482</v>
      </c>
      <c r="K96" s="43">
        <f t="shared" si="3"/>
        <v>574317</v>
      </c>
    </row>
    <row r="97" spans="1:11" ht="11.25" customHeight="1">
      <c r="A97" s="99" t="s">
        <v>99</v>
      </c>
      <c r="B97" s="42">
        <v>596</v>
      </c>
      <c r="C97" s="42">
        <v>12</v>
      </c>
      <c r="D97" s="100">
        <v>2926</v>
      </c>
      <c r="E97" s="99">
        <f t="shared" si="5"/>
        <v>3534</v>
      </c>
      <c r="F97" s="42">
        <v>24</v>
      </c>
      <c r="G97" s="101">
        <v>38</v>
      </c>
      <c r="H97" s="43">
        <f t="shared" si="1"/>
        <v>62</v>
      </c>
      <c r="I97" s="43">
        <f t="shared" si="2"/>
        <v>632</v>
      </c>
      <c r="J97" s="43">
        <f t="shared" si="4"/>
        <v>2964</v>
      </c>
      <c r="K97" s="43">
        <f t="shared" si="3"/>
        <v>3596</v>
      </c>
    </row>
    <row r="98" spans="1:11" ht="11.25" customHeight="1">
      <c r="A98" s="99" t="s">
        <v>100</v>
      </c>
      <c r="B98" s="42">
        <v>6302</v>
      </c>
      <c r="C98" s="42">
        <v>273</v>
      </c>
      <c r="D98" s="100">
        <v>43122</v>
      </c>
      <c r="E98" s="99">
        <f t="shared" si="5"/>
        <v>49697</v>
      </c>
      <c r="F98" s="42">
        <v>99</v>
      </c>
      <c r="G98" s="101">
        <v>1311</v>
      </c>
      <c r="H98" s="43">
        <f t="shared" si="1"/>
        <v>1410</v>
      </c>
      <c r="I98" s="43">
        <f t="shared" si="2"/>
        <v>6674</v>
      </c>
      <c r="J98" s="43">
        <f t="shared" si="4"/>
        <v>44433</v>
      </c>
      <c r="K98" s="43">
        <f t="shared" si="3"/>
        <v>51107</v>
      </c>
    </row>
    <row r="99" spans="1:11" ht="11.25" customHeight="1">
      <c r="A99" s="99" t="s">
        <v>101</v>
      </c>
      <c r="B99" s="42">
        <v>491</v>
      </c>
      <c r="C99" s="42">
        <v>3</v>
      </c>
      <c r="D99" s="100">
        <v>7672</v>
      </c>
      <c r="E99" s="99">
        <f t="shared" si="5"/>
        <v>8166</v>
      </c>
      <c r="F99" s="42">
        <v>4</v>
      </c>
      <c r="G99" s="101">
        <v>937</v>
      </c>
      <c r="H99" s="43">
        <f t="shared" si="1"/>
        <v>941</v>
      </c>
      <c r="I99" s="43">
        <f t="shared" si="2"/>
        <v>498</v>
      </c>
      <c r="J99" s="43">
        <f t="shared" si="4"/>
        <v>8609</v>
      </c>
      <c r="K99" s="43">
        <f t="shared" si="3"/>
        <v>9107</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3090</v>
      </c>
      <c r="C104" s="42">
        <v>19</v>
      </c>
      <c r="D104" s="100">
        <v>14883</v>
      </c>
      <c r="E104" s="99">
        <f t="shared" si="5"/>
        <v>17992</v>
      </c>
      <c r="F104" s="42">
        <v>8</v>
      </c>
      <c r="G104" s="101">
        <v>81592</v>
      </c>
      <c r="H104" s="43">
        <f t="shared" si="1"/>
        <v>81600</v>
      </c>
      <c r="I104" s="43">
        <f t="shared" si="2"/>
        <v>3117</v>
      </c>
      <c r="J104" s="43">
        <f t="shared" si="4"/>
        <v>96475</v>
      </c>
      <c r="K104" s="43">
        <f t="shared" si="3"/>
        <v>99592</v>
      </c>
    </row>
    <row r="105" spans="1:11" ht="11.25" customHeight="1">
      <c r="A105" s="99" t="s">
        <v>107</v>
      </c>
      <c r="B105" s="42">
        <v>0</v>
      </c>
      <c r="C105" s="42">
        <v>0</v>
      </c>
      <c r="D105" s="100">
        <v>0</v>
      </c>
      <c r="E105" s="99">
        <f t="shared" si="5"/>
        <v>0</v>
      </c>
      <c r="F105" s="42"/>
      <c r="G105" s="101">
        <v>0</v>
      </c>
      <c r="H105" s="43">
        <f t="shared" si="1"/>
        <v>0</v>
      </c>
      <c r="I105" s="43">
        <f t="shared" si="2"/>
        <v>0</v>
      </c>
      <c r="J105" s="43">
        <f t="shared" si="4"/>
        <v>0</v>
      </c>
      <c r="K105" s="43">
        <f t="shared" si="3"/>
        <v>0</v>
      </c>
    </row>
    <row r="106" spans="1:11" ht="11.25" customHeight="1">
      <c r="A106" s="99" t="s">
        <v>108</v>
      </c>
      <c r="B106" s="42">
        <v>13105</v>
      </c>
      <c r="C106" s="42">
        <v>7165</v>
      </c>
      <c r="D106" s="100">
        <v>145599</v>
      </c>
      <c r="E106" s="99">
        <f t="shared" si="5"/>
        <v>165869</v>
      </c>
      <c r="F106" s="42">
        <v>3104</v>
      </c>
      <c r="G106" s="101">
        <v>31718</v>
      </c>
      <c r="H106" s="43">
        <f t="shared" si="1"/>
        <v>34822</v>
      </c>
      <c r="I106" s="43">
        <f t="shared" si="2"/>
        <v>23374</v>
      </c>
      <c r="J106" s="43">
        <f t="shared" si="4"/>
        <v>177317</v>
      </c>
      <c r="K106" s="43">
        <f t="shared" si="3"/>
        <v>200691</v>
      </c>
    </row>
    <row r="107" spans="1:11" ht="11.25" customHeight="1">
      <c r="A107" s="99" t="s">
        <v>109</v>
      </c>
      <c r="B107" s="42">
        <v>2421</v>
      </c>
      <c r="C107" s="42">
        <v>789</v>
      </c>
      <c r="D107" s="100">
        <v>14562</v>
      </c>
      <c r="E107" s="99">
        <f t="shared" si="5"/>
        <v>17772</v>
      </c>
      <c r="F107" s="42">
        <v>1450</v>
      </c>
      <c r="G107" s="101">
        <v>8985</v>
      </c>
      <c r="H107" s="43">
        <f t="shared" si="1"/>
        <v>10435</v>
      </c>
      <c r="I107" s="43">
        <f t="shared" si="2"/>
        <v>4660</v>
      </c>
      <c r="J107" s="43">
        <f t="shared" si="4"/>
        <v>23547</v>
      </c>
      <c r="K107" s="43">
        <f t="shared" si="3"/>
        <v>28207</v>
      </c>
    </row>
    <row r="108" spans="1:11" ht="11.25" customHeight="1">
      <c r="A108" s="99" t="s">
        <v>110</v>
      </c>
      <c r="B108" s="42">
        <v>112121</v>
      </c>
      <c r="C108" s="42">
        <v>29955</v>
      </c>
      <c r="D108" s="100">
        <v>517614</v>
      </c>
      <c r="E108" s="99">
        <f t="shared" si="5"/>
        <v>659690</v>
      </c>
      <c r="F108" s="42">
        <v>2268</v>
      </c>
      <c r="G108" s="101">
        <v>17634</v>
      </c>
      <c r="H108" s="43">
        <f t="shared" si="1"/>
        <v>19902</v>
      </c>
      <c r="I108" s="43">
        <f t="shared" si="2"/>
        <v>144344</v>
      </c>
      <c r="J108" s="43">
        <f t="shared" si="4"/>
        <v>535248</v>
      </c>
      <c r="K108" s="43">
        <f t="shared" si="3"/>
        <v>679592</v>
      </c>
    </row>
    <row r="109" spans="1:11" ht="11.25" customHeight="1">
      <c r="A109" s="99" t="s">
        <v>111</v>
      </c>
      <c r="B109" s="42">
        <v>183826</v>
      </c>
      <c r="C109" s="42">
        <v>39700</v>
      </c>
      <c r="D109" s="100">
        <v>1114011</v>
      </c>
      <c r="E109" s="99">
        <f t="shared" si="5"/>
        <v>1337537</v>
      </c>
      <c r="F109" s="42">
        <v>25366</v>
      </c>
      <c r="G109" s="101">
        <v>144947</v>
      </c>
      <c r="H109" s="43">
        <f t="shared" si="1"/>
        <v>170313</v>
      </c>
      <c r="I109" s="43">
        <f t="shared" si="2"/>
        <v>248892</v>
      </c>
      <c r="J109" s="43">
        <f t="shared" si="4"/>
        <v>1258958</v>
      </c>
      <c r="K109" s="43">
        <f t="shared" si="3"/>
        <v>1507850</v>
      </c>
    </row>
    <row r="110" spans="1:11" ht="11.25" customHeight="1">
      <c r="A110" s="99" t="s">
        <v>112</v>
      </c>
      <c r="B110" s="42">
        <v>1504</v>
      </c>
      <c r="C110" s="42">
        <v>801</v>
      </c>
      <c r="D110" s="100">
        <v>14392</v>
      </c>
      <c r="E110" s="99">
        <f t="shared" si="5"/>
        <v>16697</v>
      </c>
      <c r="F110" s="42">
        <v>183</v>
      </c>
      <c r="G110" s="101">
        <v>2569</v>
      </c>
      <c r="H110" s="43">
        <f t="shared" si="1"/>
        <v>2752</v>
      </c>
      <c r="I110" s="43">
        <f t="shared" si="2"/>
        <v>2488</v>
      </c>
      <c r="J110" s="43">
        <f t="shared" si="4"/>
        <v>16961</v>
      </c>
      <c r="K110" s="43">
        <f t="shared" si="3"/>
        <v>19449</v>
      </c>
    </row>
    <row r="111" spans="1:11" ht="11.25" customHeight="1">
      <c r="A111" s="99" t="s">
        <v>113</v>
      </c>
      <c r="B111" s="42">
        <v>685</v>
      </c>
      <c r="C111" s="42">
        <v>175</v>
      </c>
      <c r="D111" s="100">
        <v>7988</v>
      </c>
      <c r="E111" s="99">
        <f t="shared" si="5"/>
        <v>8848</v>
      </c>
      <c r="F111" s="42">
        <v>191</v>
      </c>
      <c r="G111" s="101">
        <v>5641</v>
      </c>
      <c r="H111" s="43">
        <f t="shared" si="1"/>
        <v>5832</v>
      </c>
      <c r="I111" s="43">
        <f t="shared" si="2"/>
        <v>1051</v>
      </c>
      <c r="J111" s="43">
        <f t="shared" si="4"/>
        <v>13629</v>
      </c>
      <c r="K111" s="43">
        <f t="shared" si="3"/>
        <v>14680</v>
      </c>
    </row>
    <row r="112" spans="1:11" ht="11.25" customHeight="1">
      <c r="A112" s="99" t="s">
        <v>114</v>
      </c>
      <c r="B112" s="42">
        <v>0</v>
      </c>
      <c r="C112" s="42">
        <v>0</v>
      </c>
      <c r="D112" s="100">
        <v>0</v>
      </c>
      <c r="E112" s="99">
        <f t="shared" si="5"/>
        <v>0</v>
      </c>
      <c r="F112" s="42">
        <v>10</v>
      </c>
      <c r="G112" s="101">
        <v>0</v>
      </c>
      <c r="H112" s="43">
        <f t="shared" si="1"/>
        <v>10</v>
      </c>
      <c r="I112" s="43">
        <f t="shared" si="2"/>
        <v>10</v>
      </c>
      <c r="J112" s="43">
        <f t="shared" si="4"/>
        <v>0</v>
      </c>
      <c r="K112" s="43">
        <f t="shared" si="3"/>
        <v>10</v>
      </c>
    </row>
    <row r="113" spans="1:11"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row>
    <row r="114" spans="1:11" ht="11.25" customHeight="1">
      <c r="A114" s="99" t="s">
        <v>116</v>
      </c>
      <c r="B114" s="42">
        <v>26448</v>
      </c>
      <c r="C114" s="42">
        <v>18</v>
      </c>
      <c r="D114" s="100">
        <v>173154</v>
      </c>
      <c r="E114" s="99">
        <f t="shared" si="5"/>
        <v>199620</v>
      </c>
      <c r="F114" s="42">
        <v>35</v>
      </c>
      <c r="G114" s="101">
        <v>318</v>
      </c>
      <c r="H114" s="43">
        <f t="shared" si="1"/>
        <v>353</v>
      </c>
      <c r="I114" s="43">
        <f t="shared" si="2"/>
        <v>26501</v>
      </c>
      <c r="J114" s="43">
        <f t="shared" si="4"/>
        <v>173472</v>
      </c>
      <c r="K114" s="43">
        <f t="shared" si="3"/>
        <v>199973</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2144855</v>
      </c>
      <c r="C123" s="43">
        <f>SUM(C25:C122)</f>
        <v>1101501</v>
      </c>
      <c r="D123" s="43">
        <f>SUM(D25:D120)</f>
        <v>23073003</v>
      </c>
      <c r="E123" s="43">
        <f>SUM(E25:E120)</f>
        <v>26319359</v>
      </c>
      <c r="F123" s="95">
        <f>SUM(F25:F120)</f>
        <v>407128</v>
      </c>
      <c r="G123" s="43">
        <f>SUM(G25:G120)</f>
        <v>2491390</v>
      </c>
      <c r="H123" s="43">
        <f>F123+G123</f>
        <v>2898518</v>
      </c>
      <c r="I123" s="43">
        <f>SUM(I25:I120)</f>
        <v>3653484</v>
      </c>
      <c r="J123" s="43">
        <f>D123+G123</f>
        <v>25564393</v>
      </c>
      <c r="K123" s="43">
        <f>E123+H123</f>
        <v>29217877</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71" t="s">
        <v>126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5.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0</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151</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152</v>
      </c>
      <c r="C22" s="81"/>
      <c r="D22" s="15" t="s">
        <v>132</v>
      </c>
      <c r="E22" s="15" t="s">
        <v>26</v>
      </c>
      <c r="F22" s="15" t="s">
        <v>152</v>
      </c>
      <c r="G22" s="15" t="s">
        <v>132</v>
      </c>
      <c r="H22" s="15" t="s">
        <v>26</v>
      </c>
      <c r="I22" s="15" t="s">
        <v>152</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2335</v>
      </c>
      <c r="C24" s="42">
        <v>28</v>
      </c>
      <c r="D24" s="101">
        <v>14925</v>
      </c>
      <c r="E24" s="99">
        <f aca="true" t="shared" si="0" ref="E24:E119">SUM(B24:D24)</f>
        <v>17288</v>
      </c>
      <c r="F24" s="42">
        <v>819</v>
      </c>
      <c r="G24" s="101">
        <v>5445</v>
      </c>
      <c r="H24" s="43">
        <f aca="true" t="shared" si="1" ref="H24:H119">SUM(F24:G24)</f>
        <v>6264</v>
      </c>
      <c r="I24" s="43">
        <f aca="true" t="shared" si="2" ref="I24:I119">SUM(B24+C24+F24)</f>
        <v>3182</v>
      </c>
      <c r="J24" s="43">
        <f aca="true" t="shared" si="3" ref="J24:J119">SUM(D24+G24)</f>
        <v>20370</v>
      </c>
      <c r="K24" s="99">
        <f>SUM(I24:J24)</f>
        <v>23552</v>
      </c>
      <c r="L24" s="42">
        <v>32304</v>
      </c>
    </row>
    <row r="25" spans="1:12" s="108" customFormat="1" ht="11.25" customHeight="1">
      <c r="A25" s="99" t="s">
        <v>28</v>
      </c>
      <c r="B25" s="42">
        <v>3227</v>
      </c>
      <c r="C25" s="42">
        <v>0</v>
      </c>
      <c r="D25" s="101">
        <v>35770</v>
      </c>
      <c r="E25" s="99">
        <f t="shared" si="0"/>
        <v>38997</v>
      </c>
      <c r="F25" s="42">
        <v>124</v>
      </c>
      <c r="G25" s="101">
        <v>678</v>
      </c>
      <c r="H25" s="43">
        <f t="shared" si="1"/>
        <v>802</v>
      </c>
      <c r="I25" s="43">
        <f t="shared" si="2"/>
        <v>3351</v>
      </c>
      <c r="J25" s="43">
        <f t="shared" si="3"/>
        <v>36448</v>
      </c>
      <c r="K25" s="99">
        <f aca="true" t="shared" si="4" ref="K25:K119">SUM(E25+H25)</f>
        <v>39799</v>
      </c>
      <c r="L25" s="42">
        <v>91646</v>
      </c>
    </row>
    <row r="26" spans="1:12" s="108" customFormat="1" ht="11.25" customHeight="1">
      <c r="A26" s="99" t="s">
        <v>29</v>
      </c>
      <c r="B26" s="42">
        <v>1605</v>
      </c>
      <c r="C26" s="42">
        <v>17</v>
      </c>
      <c r="D26" s="101">
        <v>10108</v>
      </c>
      <c r="E26" s="99">
        <f t="shared" si="0"/>
        <v>11730</v>
      </c>
      <c r="F26" s="42">
        <v>187</v>
      </c>
      <c r="G26" s="101">
        <v>1265</v>
      </c>
      <c r="H26" s="43">
        <f t="shared" si="1"/>
        <v>1452</v>
      </c>
      <c r="I26" s="43">
        <f t="shared" si="2"/>
        <v>1809</v>
      </c>
      <c r="J26" s="43">
        <f t="shared" si="3"/>
        <v>11373</v>
      </c>
      <c r="K26" s="99">
        <f t="shared" si="4"/>
        <v>13182</v>
      </c>
      <c r="L26" s="42">
        <v>2318</v>
      </c>
    </row>
    <row r="27" spans="1:12" s="108" customFormat="1" ht="11.25" customHeight="1">
      <c r="A27" s="99" t="s">
        <v>136</v>
      </c>
      <c r="B27" s="42">
        <v>1332</v>
      </c>
      <c r="C27" s="42">
        <v>1167</v>
      </c>
      <c r="D27" s="101">
        <v>12906</v>
      </c>
      <c r="E27" s="99">
        <f t="shared" si="0"/>
        <v>15405</v>
      </c>
      <c r="F27" s="42">
        <v>610</v>
      </c>
      <c r="G27" s="101">
        <v>3811</v>
      </c>
      <c r="H27" s="43">
        <f t="shared" si="1"/>
        <v>4421</v>
      </c>
      <c r="I27" s="43">
        <f t="shared" si="2"/>
        <v>3109</v>
      </c>
      <c r="J27" s="43">
        <f t="shared" si="3"/>
        <v>16717</v>
      </c>
      <c r="K27" s="99">
        <f t="shared" si="4"/>
        <v>19826</v>
      </c>
      <c r="L27" s="42">
        <v>2175</v>
      </c>
    </row>
    <row r="28" spans="1:12" s="108" customFormat="1" ht="11.25" customHeight="1">
      <c r="A28" s="99" t="s">
        <v>31</v>
      </c>
      <c r="B28" s="42">
        <v>52</v>
      </c>
      <c r="C28" s="42">
        <v>332</v>
      </c>
      <c r="D28" s="101">
        <v>2583</v>
      </c>
      <c r="E28" s="99">
        <f t="shared" si="0"/>
        <v>2967</v>
      </c>
      <c r="F28" s="42">
        <v>49</v>
      </c>
      <c r="G28" s="101">
        <v>168</v>
      </c>
      <c r="H28" s="43">
        <f t="shared" si="1"/>
        <v>217</v>
      </c>
      <c r="I28" s="43">
        <f t="shared" si="2"/>
        <v>433</v>
      </c>
      <c r="J28" s="43">
        <f t="shared" si="3"/>
        <v>2751</v>
      </c>
      <c r="K28" s="99">
        <f t="shared" si="4"/>
        <v>3184</v>
      </c>
      <c r="L28" s="42">
        <v>5</v>
      </c>
    </row>
    <row r="29" spans="1:12" s="108" customFormat="1" ht="11.25" customHeight="1">
      <c r="A29" s="99" t="s">
        <v>32</v>
      </c>
      <c r="B29" s="42">
        <v>175</v>
      </c>
      <c r="C29" s="42">
        <v>82</v>
      </c>
      <c r="D29" s="101">
        <v>11302</v>
      </c>
      <c r="E29" s="99">
        <f t="shared" si="0"/>
        <v>11559</v>
      </c>
      <c r="F29" s="42">
        <v>2</v>
      </c>
      <c r="G29" s="101">
        <v>21</v>
      </c>
      <c r="H29" s="43">
        <f t="shared" si="1"/>
        <v>23</v>
      </c>
      <c r="I29" s="43">
        <f t="shared" si="2"/>
        <v>259</v>
      </c>
      <c r="J29" s="43">
        <f t="shared" si="3"/>
        <v>11323</v>
      </c>
      <c r="K29" s="99">
        <f t="shared" si="4"/>
        <v>11582</v>
      </c>
      <c r="L29" s="42">
        <v>876</v>
      </c>
    </row>
    <row r="30" spans="1:12" s="108" customFormat="1" ht="11.25" customHeight="1">
      <c r="A30" s="99" t="s">
        <v>33</v>
      </c>
      <c r="B30" s="42">
        <v>4146</v>
      </c>
      <c r="C30" s="42">
        <v>26063</v>
      </c>
      <c r="D30" s="101">
        <v>177639</v>
      </c>
      <c r="E30" s="99">
        <f t="shared" si="0"/>
        <v>207848</v>
      </c>
      <c r="F30" s="42">
        <v>3034</v>
      </c>
      <c r="G30" s="101">
        <v>17004</v>
      </c>
      <c r="H30" s="43">
        <f t="shared" si="1"/>
        <v>20038</v>
      </c>
      <c r="I30" s="43">
        <f t="shared" si="2"/>
        <v>33243</v>
      </c>
      <c r="J30" s="43">
        <f t="shared" si="3"/>
        <v>194643</v>
      </c>
      <c r="K30" s="99">
        <f t="shared" si="4"/>
        <v>227886</v>
      </c>
      <c r="L30" s="42">
        <v>56428</v>
      </c>
    </row>
    <row r="31" spans="1:12" s="108" customFormat="1" ht="11.25" customHeight="1">
      <c r="A31" s="99" t="s">
        <v>34</v>
      </c>
      <c r="B31" s="42">
        <v>4</v>
      </c>
      <c r="C31" s="42">
        <v>0</v>
      </c>
      <c r="D31" s="101">
        <v>56</v>
      </c>
      <c r="E31" s="99">
        <f t="shared" si="0"/>
        <v>60</v>
      </c>
      <c r="F31" s="42">
        <v>0</v>
      </c>
      <c r="G31" s="101">
        <v>0</v>
      </c>
      <c r="H31" s="43">
        <f t="shared" si="1"/>
        <v>0</v>
      </c>
      <c r="I31" s="43">
        <f t="shared" si="2"/>
        <v>4</v>
      </c>
      <c r="J31" s="43">
        <f t="shared" si="3"/>
        <v>56</v>
      </c>
      <c r="K31" s="99">
        <f t="shared" si="4"/>
        <v>60</v>
      </c>
      <c r="L31" s="42">
        <v>166</v>
      </c>
    </row>
    <row r="32" spans="1:12" s="108" customFormat="1" ht="11.25" customHeight="1">
      <c r="A32" s="99" t="s">
        <v>35</v>
      </c>
      <c r="B32" s="42">
        <v>0</v>
      </c>
      <c r="C32" s="42">
        <v>62</v>
      </c>
      <c r="D32" s="101">
        <v>905</v>
      </c>
      <c r="E32" s="99">
        <f t="shared" si="0"/>
        <v>967</v>
      </c>
      <c r="F32" s="42">
        <v>76</v>
      </c>
      <c r="G32" s="101">
        <v>421</v>
      </c>
      <c r="H32" s="43">
        <f t="shared" si="1"/>
        <v>497</v>
      </c>
      <c r="I32" s="43">
        <f t="shared" si="2"/>
        <v>138</v>
      </c>
      <c r="J32" s="43">
        <f t="shared" si="3"/>
        <v>1326</v>
      </c>
      <c r="K32" s="99">
        <f t="shared" si="4"/>
        <v>1464</v>
      </c>
      <c r="L32" s="42">
        <v>124</v>
      </c>
    </row>
    <row r="33" spans="1:12" s="108" customFormat="1" ht="11.25" customHeight="1">
      <c r="A33" s="99" t="s">
        <v>36</v>
      </c>
      <c r="B33" s="42">
        <v>12288</v>
      </c>
      <c r="C33" s="42">
        <v>0</v>
      </c>
      <c r="D33" s="101">
        <v>124392</v>
      </c>
      <c r="E33" s="99">
        <f t="shared" si="0"/>
        <v>136680</v>
      </c>
      <c r="F33" s="42">
        <v>1</v>
      </c>
      <c r="G33" s="101">
        <v>720</v>
      </c>
      <c r="H33" s="43">
        <f t="shared" si="1"/>
        <v>721</v>
      </c>
      <c r="I33" s="43">
        <f t="shared" si="2"/>
        <v>12289</v>
      </c>
      <c r="J33" s="43">
        <f t="shared" si="3"/>
        <v>125112</v>
      </c>
      <c r="K33" s="99">
        <f t="shared" si="4"/>
        <v>137401</v>
      </c>
      <c r="L33" s="42">
        <v>326134</v>
      </c>
    </row>
    <row r="34" spans="1:12" s="108" customFormat="1" ht="11.25" customHeight="1">
      <c r="A34" s="99" t="s">
        <v>37</v>
      </c>
      <c r="B34" s="42">
        <v>30043</v>
      </c>
      <c r="C34" s="42">
        <v>50546</v>
      </c>
      <c r="D34" s="101">
        <v>487482</v>
      </c>
      <c r="E34" s="99">
        <f t="shared" si="0"/>
        <v>568071</v>
      </c>
      <c r="F34" s="42">
        <v>67239</v>
      </c>
      <c r="G34" s="101">
        <v>228899</v>
      </c>
      <c r="H34" s="43">
        <f t="shared" si="1"/>
        <v>296138</v>
      </c>
      <c r="I34" s="43">
        <f t="shared" si="2"/>
        <v>147828</v>
      </c>
      <c r="J34" s="43">
        <f t="shared" si="3"/>
        <v>716381</v>
      </c>
      <c r="K34" s="99">
        <f t="shared" si="4"/>
        <v>864209</v>
      </c>
      <c r="L34" s="42">
        <v>758362</v>
      </c>
    </row>
    <row r="35" spans="1:12" s="108" customFormat="1" ht="11.25" customHeight="1">
      <c r="A35" s="99" t="s">
        <v>38</v>
      </c>
      <c r="B35" s="42">
        <v>590</v>
      </c>
      <c r="C35" s="42">
        <v>364</v>
      </c>
      <c r="D35" s="101">
        <v>6762</v>
      </c>
      <c r="E35" s="99">
        <f t="shared" si="0"/>
        <v>7716</v>
      </c>
      <c r="F35" s="42">
        <v>121</v>
      </c>
      <c r="G35" s="101">
        <v>777</v>
      </c>
      <c r="H35" s="43">
        <f t="shared" si="1"/>
        <v>898</v>
      </c>
      <c r="I35" s="43">
        <f t="shared" si="2"/>
        <v>1075</v>
      </c>
      <c r="J35" s="43">
        <f t="shared" si="3"/>
        <v>7539</v>
      </c>
      <c r="K35" s="99">
        <f t="shared" si="4"/>
        <v>8614</v>
      </c>
      <c r="L35" s="42">
        <v>0</v>
      </c>
    </row>
    <row r="36" spans="1:12" s="108" customFormat="1" ht="11.25" customHeight="1">
      <c r="A36" s="99" t="s">
        <v>39</v>
      </c>
      <c r="B36" s="42">
        <v>13078</v>
      </c>
      <c r="C36" s="42">
        <v>7873</v>
      </c>
      <c r="D36" s="101">
        <v>120289</v>
      </c>
      <c r="E36" s="99">
        <f t="shared" si="0"/>
        <v>141240</v>
      </c>
      <c r="F36" s="42">
        <v>13017</v>
      </c>
      <c r="G36" s="101">
        <v>14379</v>
      </c>
      <c r="H36" s="43">
        <f t="shared" si="1"/>
        <v>27396</v>
      </c>
      <c r="I36" s="43">
        <f t="shared" si="2"/>
        <v>33968</v>
      </c>
      <c r="J36" s="43">
        <f t="shared" si="3"/>
        <v>134668</v>
      </c>
      <c r="K36" s="99">
        <f t="shared" si="4"/>
        <v>168636</v>
      </c>
      <c r="L36" s="42">
        <v>43595</v>
      </c>
    </row>
    <row r="37" spans="1:12" s="108" customFormat="1" ht="11.25" customHeight="1">
      <c r="A37" s="99" t="s">
        <v>40</v>
      </c>
      <c r="B37" s="42">
        <v>6334</v>
      </c>
      <c r="C37" s="42">
        <v>5996</v>
      </c>
      <c r="D37" s="101">
        <v>87621</v>
      </c>
      <c r="E37" s="99">
        <f t="shared" si="0"/>
        <v>99951</v>
      </c>
      <c r="F37" s="42">
        <v>5615</v>
      </c>
      <c r="G37" s="101">
        <v>65745</v>
      </c>
      <c r="H37" s="43">
        <f t="shared" si="1"/>
        <v>71360</v>
      </c>
      <c r="I37" s="43">
        <f t="shared" si="2"/>
        <v>17945</v>
      </c>
      <c r="J37" s="43">
        <f t="shared" si="3"/>
        <v>153366</v>
      </c>
      <c r="K37" s="99">
        <f t="shared" si="4"/>
        <v>171311</v>
      </c>
      <c r="L37" s="42">
        <v>3140</v>
      </c>
    </row>
    <row r="38" spans="1:12" s="108" customFormat="1" ht="11.25" customHeight="1">
      <c r="A38" s="99" t="s">
        <v>41</v>
      </c>
      <c r="B38" s="42">
        <v>269</v>
      </c>
      <c r="C38" s="42">
        <v>612</v>
      </c>
      <c r="D38" s="101">
        <v>6029</v>
      </c>
      <c r="E38" s="99">
        <f t="shared" si="0"/>
        <v>6910</v>
      </c>
      <c r="F38" s="42">
        <v>2843</v>
      </c>
      <c r="G38" s="101">
        <v>13467</v>
      </c>
      <c r="H38" s="43">
        <f t="shared" si="1"/>
        <v>16310</v>
      </c>
      <c r="I38" s="43">
        <f t="shared" si="2"/>
        <v>3724</v>
      </c>
      <c r="J38" s="43">
        <f t="shared" si="3"/>
        <v>19496</v>
      </c>
      <c r="K38" s="99">
        <f t="shared" si="4"/>
        <v>23220</v>
      </c>
      <c r="L38" s="42">
        <v>4246</v>
      </c>
    </row>
    <row r="39" spans="1:12" s="108" customFormat="1" ht="11.25" customHeight="1">
      <c r="A39" s="99" t="s">
        <v>42</v>
      </c>
      <c r="B39" s="42">
        <v>2</v>
      </c>
      <c r="C39" s="42">
        <v>150</v>
      </c>
      <c r="D39" s="101">
        <v>8220</v>
      </c>
      <c r="E39" s="99">
        <f t="shared" si="0"/>
        <v>8372</v>
      </c>
      <c r="F39" s="42">
        <v>1044</v>
      </c>
      <c r="G39" s="101">
        <v>6261</v>
      </c>
      <c r="H39" s="43">
        <f t="shared" si="1"/>
        <v>7305</v>
      </c>
      <c r="I39" s="43">
        <f t="shared" si="2"/>
        <v>1196</v>
      </c>
      <c r="J39" s="43">
        <f t="shared" si="3"/>
        <v>14481</v>
      </c>
      <c r="K39" s="99">
        <f t="shared" si="4"/>
        <v>15677</v>
      </c>
      <c r="L39" s="42">
        <v>14884</v>
      </c>
    </row>
    <row r="40" spans="1:12" s="108" customFormat="1" ht="11.25" customHeight="1">
      <c r="A40" s="99" t="s">
        <v>43</v>
      </c>
      <c r="B40" s="42">
        <v>330</v>
      </c>
      <c r="C40" s="42">
        <v>2597</v>
      </c>
      <c r="D40" s="101">
        <v>22932</v>
      </c>
      <c r="E40" s="99">
        <f t="shared" si="0"/>
        <v>25859</v>
      </c>
      <c r="F40" s="42">
        <v>1846</v>
      </c>
      <c r="G40" s="101">
        <v>6195</v>
      </c>
      <c r="H40" s="43">
        <f t="shared" si="1"/>
        <v>8041</v>
      </c>
      <c r="I40" s="43">
        <f t="shared" si="2"/>
        <v>4773</v>
      </c>
      <c r="J40" s="43">
        <f t="shared" si="3"/>
        <v>29127</v>
      </c>
      <c r="K40" s="99">
        <f t="shared" si="4"/>
        <v>33900</v>
      </c>
      <c r="L40" s="42">
        <v>151854</v>
      </c>
    </row>
    <row r="41" spans="1:12" s="108" customFormat="1" ht="11.25" customHeight="1">
      <c r="A41" s="99" t="s">
        <v>44</v>
      </c>
      <c r="B41" s="42">
        <v>9654</v>
      </c>
      <c r="C41" s="42">
        <v>44</v>
      </c>
      <c r="D41" s="101">
        <v>59729</v>
      </c>
      <c r="E41" s="99">
        <f t="shared" si="0"/>
        <v>69427</v>
      </c>
      <c r="F41" s="42">
        <v>36</v>
      </c>
      <c r="G41" s="101">
        <v>87</v>
      </c>
      <c r="H41" s="43">
        <f t="shared" si="1"/>
        <v>123</v>
      </c>
      <c r="I41" s="43">
        <f t="shared" si="2"/>
        <v>9734</v>
      </c>
      <c r="J41" s="43">
        <f t="shared" si="3"/>
        <v>59816</v>
      </c>
      <c r="K41" s="99">
        <f t="shared" si="4"/>
        <v>69550</v>
      </c>
      <c r="L41" s="42">
        <v>89291</v>
      </c>
    </row>
    <row r="42" spans="1:12" s="108" customFormat="1" ht="11.25" customHeight="1">
      <c r="A42" s="99" t="s">
        <v>45</v>
      </c>
      <c r="B42" s="42">
        <v>9</v>
      </c>
      <c r="C42" s="42">
        <v>270</v>
      </c>
      <c r="D42" s="101">
        <v>1409</v>
      </c>
      <c r="E42" s="99">
        <f t="shared" si="0"/>
        <v>1688</v>
      </c>
      <c r="F42" s="42">
        <v>127</v>
      </c>
      <c r="G42" s="101">
        <v>675</v>
      </c>
      <c r="H42" s="43">
        <f t="shared" si="1"/>
        <v>802</v>
      </c>
      <c r="I42" s="43">
        <f t="shared" si="2"/>
        <v>406</v>
      </c>
      <c r="J42" s="43">
        <f t="shared" si="3"/>
        <v>2084</v>
      </c>
      <c r="K42" s="99">
        <f t="shared" si="4"/>
        <v>2490</v>
      </c>
      <c r="L42" s="42">
        <v>0</v>
      </c>
    </row>
    <row r="43" spans="1:12" s="108" customFormat="1" ht="11.25" customHeight="1">
      <c r="A43" s="99" t="s">
        <v>46</v>
      </c>
      <c r="B43" s="42">
        <v>357</v>
      </c>
      <c r="C43" s="42">
        <v>3</v>
      </c>
      <c r="D43" s="101">
        <v>1504</v>
      </c>
      <c r="E43" s="99">
        <f t="shared" si="0"/>
        <v>1864</v>
      </c>
      <c r="F43" s="42">
        <v>0</v>
      </c>
      <c r="G43" s="101">
        <v>208</v>
      </c>
      <c r="H43" s="43">
        <f t="shared" si="1"/>
        <v>208</v>
      </c>
      <c r="I43" s="43">
        <f t="shared" si="2"/>
        <v>360</v>
      </c>
      <c r="J43" s="43">
        <f t="shared" si="3"/>
        <v>1712</v>
      </c>
      <c r="K43" s="99">
        <f t="shared" si="4"/>
        <v>2072</v>
      </c>
      <c r="L43" s="42">
        <v>0</v>
      </c>
    </row>
    <row r="44" spans="1:12" s="108" customFormat="1" ht="11.25" customHeight="1">
      <c r="A44" s="99" t="s">
        <v>47</v>
      </c>
      <c r="B44" s="42">
        <v>5070</v>
      </c>
      <c r="C44" s="42">
        <v>6834</v>
      </c>
      <c r="D44" s="101">
        <v>98706</v>
      </c>
      <c r="E44" s="99">
        <f t="shared" si="0"/>
        <v>110610</v>
      </c>
      <c r="F44" s="42">
        <v>1283</v>
      </c>
      <c r="G44" s="101">
        <v>13692</v>
      </c>
      <c r="H44" s="43">
        <f t="shared" si="1"/>
        <v>14975</v>
      </c>
      <c r="I44" s="43">
        <f t="shared" si="2"/>
        <v>13187</v>
      </c>
      <c r="J44" s="43">
        <f t="shared" si="3"/>
        <v>112398</v>
      </c>
      <c r="K44" s="99">
        <f t="shared" si="4"/>
        <v>125585</v>
      </c>
      <c r="L44" s="42">
        <v>22525</v>
      </c>
    </row>
    <row r="45" spans="1:12" s="108" customFormat="1" ht="11.25" customHeight="1">
      <c r="A45" s="99" t="s">
        <v>48</v>
      </c>
      <c r="B45" s="42">
        <v>298129</v>
      </c>
      <c r="C45" s="42">
        <v>785</v>
      </c>
      <c r="D45" s="101">
        <v>271841</v>
      </c>
      <c r="E45" s="99">
        <f t="shared" si="0"/>
        <v>570755</v>
      </c>
      <c r="F45" s="42">
        <v>29755</v>
      </c>
      <c r="G45" s="101">
        <v>162868</v>
      </c>
      <c r="H45" s="43">
        <f t="shared" si="1"/>
        <v>192623</v>
      </c>
      <c r="I45" s="43">
        <f t="shared" si="2"/>
        <v>328669</v>
      </c>
      <c r="J45" s="43">
        <f t="shared" si="3"/>
        <v>434709</v>
      </c>
      <c r="K45" s="99">
        <f t="shared" si="4"/>
        <v>763378</v>
      </c>
      <c r="L45" s="42">
        <v>1232147</v>
      </c>
    </row>
    <row r="46" spans="1:12" s="108" customFormat="1" ht="11.25" customHeight="1">
      <c r="A46" s="99" t="s">
        <v>49</v>
      </c>
      <c r="B46" s="42">
        <v>908</v>
      </c>
      <c r="C46" s="42">
        <v>232</v>
      </c>
      <c r="D46" s="101">
        <v>9979</v>
      </c>
      <c r="E46" s="99">
        <f t="shared" si="0"/>
        <v>11119</v>
      </c>
      <c r="F46" s="42">
        <v>6193</v>
      </c>
      <c r="G46" s="101">
        <v>22361</v>
      </c>
      <c r="H46" s="43">
        <f t="shared" si="1"/>
        <v>28554</v>
      </c>
      <c r="I46" s="43">
        <f t="shared" si="2"/>
        <v>7333</v>
      </c>
      <c r="J46" s="43">
        <f t="shared" si="3"/>
        <v>32340</v>
      </c>
      <c r="K46" s="99">
        <f t="shared" si="4"/>
        <v>39673</v>
      </c>
      <c r="L46" s="42">
        <v>217</v>
      </c>
    </row>
    <row r="47" spans="1:12" s="108" customFormat="1" ht="11.25" customHeight="1">
      <c r="A47" s="99" t="s">
        <v>50</v>
      </c>
      <c r="B47" s="42">
        <v>0</v>
      </c>
      <c r="C47" s="42">
        <v>0</v>
      </c>
      <c r="D47" s="101">
        <v>0</v>
      </c>
      <c r="E47" s="99">
        <f t="shared" si="0"/>
        <v>0</v>
      </c>
      <c r="F47" s="42">
        <v>74</v>
      </c>
      <c r="G47" s="101">
        <v>521</v>
      </c>
      <c r="H47" s="43">
        <f t="shared" si="1"/>
        <v>595</v>
      </c>
      <c r="I47" s="43">
        <f t="shared" si="2"/>
        <v>74</v>
      </c>
      <c r="J47" s="43">
        <f t="shared" si="3"/>
        <v>521</v>
      </c>
      <c r="K47" s="99">
        <f t="shared" si="4"/>
        <v>595</v>
      </c>
      <c r="L47" s="42">
        <v>0</v>
      </c>
    </row>
    <row r="48" spans="1:12" s="108" customFormat="1" ht="11.25" customHeight="1">
      <c r="A48" s="99" t="s">
        <v>51</v>
      </c>
      <c r="B48" s="42">
        <v>18028</v>
      </c>
      <c r="C48" s="42">
        <v>5964</v>
      </c>
      <c r="D48" s="101">
        <v>180513</v>
      </c>
      <c r="E48" s="99">
        <f t="shared" si="0"/>
        <v>204505</v>
      </c>
      <c r="F48" s="42">
        <v>7108</v>
      </c>
      <c r="G48" s="101">
        <v>41273</v>
      </c>
      <c r="H48" s="43">
        <f t="shared" si="1"/>
        <v>48381</v>
      </c>
      <c r="I48" s="43">
        <f t="shared" si="2"/>
        <v>31100</v>
      </c>
      <c r="J48" s="43">
        <f t="shared" si="3"/>
        <v>221786</v>
      </c>
      <c r="K48" s="99">
        <f t="shared" si="4"/>
        <v>252886</v>
      </c>
      <c r="L48" s="42">
        <v>38538</v>
      </c>
    </row>
    <row r="49" spans="1:12" s="108" customFormat="1" ht="11.25" customHeight="1">
      <c r="A49" s="99" t="s">
        <v>52</v>
      </c>
      <c r="B49" s="42">
        <v>1</v>
      </c>
      <c r="C49" s="42">
        <v>9</v>
      </c>
      <c r="D49" s="101">
        <v>73</v>
      </c>
      <c r="E49" s="99">
        <f t="shared" si="0"/>
        <v>83</v>
      </c>
      <c r="F49" s="42">
        <v>2</v>
      </c>
      <c r="G49" s="101">
        <v>94</v>
      </c>
      <c r="H49" s="43">
        <f t="shared" si="1"/>
        <v>96</v>
      </c>
      <c r="I49" s="43">
        <f t="shared" si="2"/>
        <v>12</v>
      </c>
      <c r="J49" s="43">
        <f t="shared" si="3"/>
        <v>167</v>
      </c>
      <c r="K49" s="99">
        <f t="shared" si="4"/>
        <v>179</v>
      </c>
      <c r="L49" s="42">
        <v>0</v>
      </c>
    </row>
    <row r="50" spans="1:12" s="108" customFormat="1" ht="11.25" customHeight="1">
      <c r="A50" s="99" t="s">
        <v>53</v>
      </c>
      <c r="B50" s="42">
        <v>37121</v>
      </c>
      <c r="C50" s="42">
        <v>6283</v>
      </c>
      <c r="D50" s="101">
        <v>293670</v>
      </c>
      <c r="E50" s="99">
        <f t="shared" si="0"/>
        <v>337074</v>
      </c>
      <c r="F50" s="42">
        <v>2657</v>
      </c>
      <c r="G50" s="101">
        <v>12520</v>
      </c>
      <c r="H50" s="43">
        <f t="shared" si="1"/>
        <v>15177</v>
      </c>
      <c r="I50" s="43">
        <f t="shared" si="2"/>
        <v>46061</v>
      </c>
      <c r="J50" s="43">
        <f t="shared" si="3"/>
        <v>306190</v>
      </c>
      <c r="K50" s="99">
        <f t="shared" si="4"/>
        <v>352251</v>
      </c>
      <c r="L50" s="42">
        <v>277726</v>
      </c>
    </row>
    <row r="51" spans="1:12" s="108" customFormat="1" ht="11.25" customHeight="1">
      <c r="A51" s="99" t="s">
        <v>54</v>
      </c>
      <c r="B51" s="42">
        <v>66</v>
      </c>
      <c r="C51" s="42">
        <v>26</v>
      </c>
      <c r="D51" s="101">
        <v>2032</v>
      </c>
      <c r="E51" s="99">
        <f t="shared" si="0"/>
        <v>2124</v>
      </c>
      <c r="F51" s="42">
        <v>627</v>
      </c>
      <c r="G51" s="101">
        <v>3508</v>
      </c>
      <c r="H51" s="43">
        <f t="shared" si="1"/>
        <v>4135</v>
      </c>
      <c r="I51" s="43">
        <f t="shared" si="2"/>
        <v>719</v>
      </c>
      <c r="J51" s="43">
        <f t="shared" si="3"/>
        <v>5540</v>
      </c>
      <c r="K51" s="99">
        <f t="shared" si="4"/>
        <v>6259</v>
      </c>
      <c r="L51" s="42">
        <v>800</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0</v>
      </c>
    </row>
    <row r="54" spans="1:12" s="108" customFormat="1" ht="11.25" customHeight="1">
      <c r="A54" s="99" t="s">
        <v>57</v>
      </c>
      <c r="B54" s="42">
        <v>26731</v>
      </c>
      <c r="C54" s="42">
        <v>31186</v>
      </c>
      <c r="D54" s="101">
        <v>299317</v>
      </c>
      <c r="E54" s="99">
        <f t="shared" si="0"/>
        <v>357234</v>
      </c>
      <c r="F54" s="42">
        <v>13053</v>
      </c>
      <c r="G54" s="101">
        <v>60652</v>
      </c>
      <c r="H54" s="43">
        <f t="shared" si="1"/>
        <v>73705</v>
      </c>
      <c r="I54" s="43">
        <f t="shared" si="2"/>
        <v>70970</v>
      </c>
      <c r="J54" s="43">
        <f t="shared" si="3"/>
        <v>359969</v>
      </c>
      <c r="K54" s="99">
        <f t="shared" si="4"/>
        <v>430939</v>
      </c>
      <c r="L54" s="42">
        <v>246047</v>
      </c>
    </row>
    <row r="55" spans="1:12" s="108" customFormat="1" ht="11.25" customHeight="1">
      <c r="A55" s="99" t="s">
        <v>58</v>
      </c>
      <c r="B55" s="42">
        <v>3538</v>
      </c>
      <c r="C55" s="42">
        <v>1150</v>
      </c>
      <c r="D55" s="101">
        <v>22229</v>
      </c>
      <c r="E55" s="99">
        <f t="shared" si="0"/>
        <v>26917</v>
      </c>
      <c r="F55" s="42">
        <v>1131</v>
      </c>
      <c r="G55" s="101">
        <v>2451</v>
      </c>
      <c r="H55" s="43">
        <f t="shared" si="1"/>
        <v>3582</v>
      </c>
      <c r="I55" s="43">
        <f t="shared" si="2"/>
        <v>5819</v>
      </c>
      <c r="J55" s="43">
        <f t="shared" si="3"/>
        <v>24680</v>
      </c>
      <c r="K55" s="99">
        <f t="shared" si="4"/>
        <v>30499</v>
      </c>
      <c r="L55" s="42">
        <v>26425</v>
      </c>
    </row>
    <row r="56" spans="1:12" s="108" customFormat="1" ht="11.25" customHeight="1">
      <c r="A56" s="99" t="s">
        <v>59</v>
      </c>
      <c r="B56" s="42">
        <v>8397</v>
      </c>
      <c r="C56" s="42">
        <v>20892</v>
      </c>
      <c r="D56" s="101">
        <v>159359</v>
      </c>
      <c r="E56" s="99">
        <f t="shared" si="0"/>
        <v>188648</v>
      </c>
      <c r="F56" s="42">
        <v>2866</v>
      </c>
      <c r="G56" s="101">
        <v>17022</v>
      </c>
      <c r="H56" s="43">
        <f t="shared" si="1"/>
        <v>19888</v>
      </c>
      <c r="I56" s="43">
        <f t="shared" si="2"/>
        <v>32155</v>
      </c>
      <c r="J56" s="43">
        <f t="shared" si="3"/>
        <v>176381</v>
      </c>
      <c r="K56" s="99">
        <f t="shared" si="4"/>
        <v>208536</v>
      </c>
      <c r="L56" s="42">
        <v>168690</v>
      </c>
    </row>
    <row r="57" spans="1:12" s="108" customFormat="1" ht="11.25" customHeight="1">
      <c r="A57" s="99" t="s">
        <v>60</v>
      </c>
      <c r="B57" s="42">
        <v>308424</v>
      </c>
      <c r="C57" s="42">
        <v>3936</v>
      </c>
      <c r="D57" s="101">
        <v>2076270</v>
      </c>
      <c r="E57" s="99">
        <f t="shared" si="0"/>
        <v>2388630</v>
      </c>
      <c r="F57" s="42">
        <v>45635</v>
      </c>
      <c r="G57" s="101">
        <v>210447</v>
      </c>
      <c r="H57" s="43">
        <f t="shared" si="1"/>
        <v>256082</v>
      </c>
      <c r="I57" s="43">
        <f t="shared" si="2"/>
        <v>357995</v>
      </c>
      <c r="J57" s="43">
        <f t="shared" si="3"/>
        <v>2286717</v>
      </c>
      <c r="K57" s="99">
        <f t="shared" si="4"/>
        <v>2644712</v>
      </c>
      <c r="L57" s="42">
        <v>2473411</v>
      </c>
    </row>
    <row r="58" spans="1:12" s="108" customFormat="1" ht="11.25" customHeight="1">
      <c r="A58" s="99" t="s">
        <v>61</v>
      </c>
      <c r="B58" s="42">
        <v>44341</v>
      </c>
      <c r="C58" s="42">
        <v>129760</v>
      </c>
      <c r="D58" s="101">
        <v>1036584</v>
      </c>
      <c r="E58" s="99">
        <f t="shared" si="0"/>
        <v>1210685</v>
      </c>
      <c r="F58" s="42">
        <v>31177</v>
      </c>
      <c r="G58" s="101">
        <v>174824</v>
      </c>
      <c r="H58" s="43">
        <f t="shared" si="1"/>
        <v>206001</v>
      </c>
      <c r="I58" s="43">
        <f t="shared" si="2"/>
        <v>205278</v>
      </c>
      <c r="J58" s="43">
        <f t="shared" si="3"/>
        <v>1211408</v>
      </c>
      <c r="K58" s="99">
        <f t="shared" si="4"/>
        <v>1416686</v>
      </c>
      <c r="L58" s="42">
        <v>1269760</v>
      </c>
    </row>
    <row r="59" spans="1:12" s="108" customFormat="1" ht="11.25" customHeight="1">
      <c r="A59" s="99" t="s">
        <v>62</v>
      </c>
      <c r="B59" s="42">
        <v>139</v>
      </c>
      <c r="C59" s="42">
        <v>461</v>
      </c>
      <c r="D59" s="101">
        <v>4224</v>
      </c>
      <c r="E59" s="99">
        <f t="shared" si="0"/>
        <v>4824</v>
      </c>
      <c r="F59" s="42">
        <v>150</v>
      </c>
      <c r="G59" s="101">
        <v>2988</v>
      </c>
      <c r="H59" s="43">
        <f t="shared" si="1"/>
        <v>3138</v>
      </c>
      <c r="I59" s="43">
        <f t="shared" si="2"/>
        <v>750</v>
      </c>
      <c r="J59" s="43">
        <f t="shared" si="3"/>
        <v>7212</v>
      </c>
      <c r="K59" s="99">
        <f t="shared" si="4"/>
        <v>7962</v>
      </c>
      <c r="L59" s="42">
        <v>979</v>
      </c>
    </row>
    <row r="60" spans="1:12" s="108" customFormat="1" ht="11.25" customHeight="1">
      <c r="A60" s="99" t="s">
        <v>63</v>
      </c>
      <c r="B60" s="42">
        <v>995</v>
      </c>
      <c r="C60" s="42">
        <v>24</v>
      </c>
      <c r="D60" s="101">
        <v>4894</v>
      </c>
      <c r="E60" s="99">
        <f t="shared" si="0"/>
        <v>5913</v>
      </c>
      <c r="F60" s="42">
        <v>195</v>
      </c>
      <c r="G60" s="101">
        <v>895</v>
      </c>
      <c r="H60" s="43">
        <f t="shared" si="1"/>
        <v>1090</v>
      </c>
      <c r="I60" s="43">
        <f t="shared" si="2"/>
        <v>1214</v>
      </c>
      <c r="J60" s="43">
        <f t="shared" si="3"/>
        <v>5789</v>
      </c>
      <c r="K60" s="99">
        <f t="shared" si="4"/>
        <v>7003</v>
      </c>
      <c r="L60" s="42">
        <v>4285</v>
      </c>
    </row>
    <row r="61" spans="1:12" s="108" customFormat="1" ht="11.25" customHeight="1">
      <c r="A61" s="99" t="s">
        <v>64</v>
      </c>
      <c r="B61" s="42">
        <v>27355</v>
      </c>
      <c r="C61" s="42">
        <v>34</v>
      </c>
      <c r="D61" s="101">
        <v>178388</v>
      </c>
      <c r="E61" s="99">
        <f t="shared" si="0"/>
        <v>205777</v>
      </c>
      <c r="F61" s="42">
        <v>2252</v>
      </c>
      <c r="G61" s="101">
        <v>7389</v>
      </c>
      <c r="H61" s="43">
        <f t="shared" si="1"/>
        <v>9641</v>
      </c>
      <c r="I61" s="43">
        <f t="shared" si="2"/>
        <v>29641</v>
      </c>
      <c r="J61" s="43">
        <f t="shared" si="3"/>
        <v>185777</v>
      </c>
      <c r="K61" s="99">
        <f t="shared" si="4"/>
        <v>215418</v>
      </c>
      <c r="L61" s="42">
        <v>232655</v>
      </c>
    </row>
    <row r="62" spans="1:12" s="108" customFormat="1" ht="11.25" customHeight="1">
      <c r="A62" s="99" t="s">
        <v>65</v>
      </c>
      <c r="B62" s="42">
        <v>260</v>
      </c>
      <c r="C62" s="42">
        <v>75</v>
      </c>
      <c r="D62" s="101">
        <v>2212</v>
      </c>
      <c r="E62" s="99">
        <f t="shared" si="0"/>
        <v>2547</v>
      </c>
      <c r="F62" s="42">
        <v>163</v>
      </c>
      <c r="G62" s="101">
        <v>672</v>
      </c>
      <c r="H62" s="43">
        <f t="shared" si="1"/>
        <v>835</v>
      </c>
      <c r="I62" s="43">
        <f t="shared" si="2"/>
        <v>498</v>
      </c>
      <c r="J62" s="43">
        <f t="shared" si="3"/>
        <v>2884</v>
      </c>
      <c r="K62" s="99">
        <f t="shared" si="4"/>
        <v>3382</v>
      </c>
      <c r="L62" s="42">
        <v>11</v>
      </c>
    </row>
    <row r="63" spans="1:12" s="108" customFormat="1" ht="11.25" customHeight="1">
      <c r="A63" s="99" t="s">
        <v>66</v>
      </c>
      <c r="B63" s="42">
        <v>4546</v>
      </c>
      <c r="C63" s="42">
        <v>134</v>
      </c>
      <c r="D63" s="101">
        <v>36773</v>
      </c>
      <c r="E63" s="99">
        <f t="shared" si="0"/>
        <v>41453</v>
      </c>
      <c r="F63" s="42">
        <v>1808</v>
      </c>
      <c r="G63" s="101">
        <v>9859</v>
      </c>
      <c r="H63" s="43">
        <f t="shared" si="1"/>
        <v>11667</v>
      </c>
      <c r="I63" s="43">
        <f t="shared" si="2"/>
        <v>6488</v>
      </c>
      <c r="J63" s="43">
        <f t="shared" si="3"/>
        <v>46632</v>
      </c>
      <c r="K63" s="99">
        <f t="shared" si="4"/>
        <v>53120</v>
      </c>
      <c r="L63" s="42">
        <v>35887</v>
      </c>
    </row>
    <row r="64" spans="1:12" s="108" customFormat="1" ht="11.25" customHeight="1">
      <c r="A64" s="99" t="s">
        <v>67</v>
      </c>
      <c r="B64" s="42">
        <v>1416</v>
      </c>
      <c r="C64" s="42">
        <v>1524</v>
      </c>
      <c r="D64" s="101">
        <v>14027</v>
      </c>
      <c r="E64" s="99">
        <f t="shared" si="0"/>
        <v>16967</v>
      </c>
      <c r="F64" s="42">
        <v>447</v>
      </c>
      <c r="G64" s="101">
        <v>3600</v>
      </c>
      <c r="H64" s="43">
        <f t="shared" si="1"/>
        <v>4047</v>
      </c>
      <c r="I64" s="43">
        <f t="shared" si="2"/>
        <v>3387</v>
      </c>
      <c r="J64" s="43">
        <f t="shared" si="3"/>
        <v>17627</v>
      </c>
      <c r="K64" s="99">
        <f t="shared" si="4"/>
        <v>21014</v>
      </c>
      <c r="L64" s="42">
        <v>6511</v>
      </c>
    </row>
    <row r="65" spans="1:12" s="108" customFormat="1" ht="11.25" customHeight="1">
      <c r="A65" s="99" t="s">
        <v>68</v>
      </c>
      <c r="B65" s="42">
        <v>6712</v>
      </c>
      <c r="C65" s="42">
        <v>659</v>
      </c>
      <c r="D65" s="101">
        <v>47122</v>
      </c>
      <c r="E65" s="99">
        <f t="shared" si="0"/>
        <v>54493</v>
      </c>
      <c r="F65" s="42">
        <v>1648</v>
      </c>
      <c r="G65" s="101">
        <v>8625</v>
      </c>
      <c r="H65" s="43">
        <f t="shared" si="1"/>
        <v>10273</v>
      </c>
      <c r="I65" s="43">
        <f t="shared" si="2"/>
        <v>9019</v>
      </c>
      <c r="J65" s="43">
        <f t="shared" si="3"/>
        <v>55747</v>
      </c>
      <c r="K65" s="99">
        <f t="shared" si="4"/>
        <v>64766</v>
      </c>
      <c r="L65" s="42">
        <v>103691</v>
      </c>
    </row>
    <row r="66" spans="1:12" s="108" customFormat="1" ht="11.25" customHeight="1">
      <c r="A66" s="99" t="s">
        <v>69</v>
      </c>
      <c r="B66" s="42">
        <v>1711</v>
      </c>
      <c r="C66" s="42">
        <v>902</v>
      </c>
      <c r="D66" s="101">
        <v>19496</v>
      </c>
      <c r="E66" s="99">
        <f t="shared" si="0"/>
        <v>22109</v>
      </c>
      <c r="F66" s="42">
        <v>3409</v>
      </c>
      <c r="G66" s="101">
        <v>19237</v>
      </c>
      <c r="H66" s="43">
        <f t="shared" si="1"/>
        <v>22646</v>
      </c>
      <c r="I66" s="43">
        <f t="shared" si="2"/>
        <v>6022</v>
      </c>
      <c r="J66" s="43">
        <f t="shared" si="3"/>
        <v>38733</v>
      </c>
      <c r="K66" s="99">
        <f t="shared" si="4"/>
        <v>44755</v>
      </c>
      <c r="L66" s="42">
        <v>34402</v>
      </c>
    </row>
    <row r="67" spans="1:12" s="108" customFormat="1" ht="11.25" customHeight="1">
      <c r="A67" s="99" t="s">
        <v>70</v>
      </c>
      <c r="B67" s="42">
        <v>131</v>
      </c>
      <c r="C67" s="42">
        <v>130</v>
      </c>
      <c r="D67" s="101">
        <v>1205</v>
      </c>
      <c r="E67" s="99">
        <f t="shared" si="0"/>
        <v>1466</v>
      </c>
      <c r="F67" s="42">
        <v>389</v>
      </c>
      <c r="G67" s="101">
        <v>9606</v>
      </c>
      <c r="H67" s="43">
        <f t="shared" si="1"/>
        <v>9995</v>
      </c>
      <c r="I67" s="43">
        <f t="shared" si="2"/>
        <v>650</v>
      </c>
      <c r="J67" s="43">
        <f t="shared" si="3"/>
        <v>10811</v>
      </c>
      <c r="K67" s="99">
        <f t="shared" si="4"/>
        <v>11461</v>
      </c>
      <c r="L67" s="42">
        <v>1456</v>
      </c>
    </row>
    <row r="68" spans="1:12" s="108" customFormat="1" ht="11.25" customHeight="1">
      <c r="A68" s="99" t="s">
        <v>71</v>
      </c>
      <c r="B68" s="42">
        <v>102379</v>
      </c>
      <c r="C68" s="42">
        <v>4700</v>
      </c>
      <c r="D68" s="101">
        <v>482159</v>
      </c>
      <c r="E68" s="99">
        <f t="shared" si="0"/>
        <v>589238</v>
      </c>
      <c r="F68" s="42">
        <v>19538</v>
      </c>
      <c r="G68" s="101">
        <v>36281</v>
      </c>
      <c r="H68" s="43">
        <f t="shared" si="1"/>
        <v>55819</v>
      </c>
      <c r="I68" s="43">
        <f t="shared" si="2"/>
        <v>126617</v>
      </c>
      <c r="J68" s="43">
        <f t="shared" si="3"/>
        <v>518440</v>
      </c>
      <c r="K68" s="99">
        <f t="shared" si="4"/>
        <v>645057</v>
      </c>
      <c r="L68" s="42">
        <v>391617</v>
      </c>
    </row>
    <row r="69" spans="1:12" s="108" customFormat="1" ht="11.25" customHeight="1">
      <c r="A69" s="99" t="s">
        <v>72</v>
      </c>
      <c r="B69" s="42">
        <v>689</v>
      </c>
      <c r="C69" s="42">
        <v>33</v>
      </c>
      <c r="D69" s="101">
        <v>5159</v>
      </c>
      <c r="E69" s="99">
        <f t="shared" si="0"/>
        <v>5881</v>
      </c>
      <c r="F69" s="42">
        <v>2307</v>
      </c>
      <c r="G69" s="101">
        <v>11356</v>
      </c>
      <c r="H69" s="43">
        <f t="shared" si="1"/>
        <v>13663</v>
      </c>
      <c r="I69" s="43">
        <f t="shared" si="2"/>
        <v>3029</v>
      </c>
      <c r="J69" s="43">
        <f t="shared" si="3"/>
        <v>16515</v>
      </c>
      <c r="K69" s="99">
        <f t="shared" si="4"/>
        <v>19544</v>
      </c>
      <c r="L69" s="42">
        <v>5413</v>
      </c>
    </row>
    <row r="70" spans="1:12" s="108" customFormat="1" ht="11.25" customHeight="1">
      <c r="A70" s="99" t="s">
        <v>73</v>
      </c>
      <c r="B70" s="42">
        <v>5346</v>
      </c>
      <c r="C70" s="42">
        <v>2919</v>
      </c>
      <c r="D70" s="101">
        <v>51817</v>
      </c>
      <c r="E70" s="99">
        <f t="shared" si="0"/>
        <v>60082</v>
      </c>
      <c r="F70" s="42">
        <v>1006</v>
      </c>
      <c r="G70" s="101">
        <v>5622</v>
      </c>
      <c r="H70" s="43">
        <f t="shared" si="1"/>
        <v>6628</v>
      </c>
      <c r="I70" s="43">
        <f t="shared" si="2"/>
        <v>9271</v>
      </c>
      <c r="J70" s="43">
        <f t="shared" si="3"/>
        <v>57439</v>
      </c>
      <c r="K70" s="99">
        <f t="shared" si="4"/>
        <v>66710</v>
      </c>
      <c r="L70" s="42">
        <v>8078</v>
      </c>
    </row>
    <row r="71" spans="1:12" s="108" customFormat="1" ht="11.25" customHeight="1">
      <c r="A71" s="99" t="s">
        <v>74</v>
      </c>
      <c r="B71" s="42">
        <v>13131</v>
      </c>
      <c r="C71" s="42">
        <v>323</v>
      </c>
      <c r="D71" s="101">
        <v>68825</v>
      </c>
      <c r="E71" s="99">
        <f t="shared" si="0"/>
        <v>82279</v>
      </c>
      <c r="F71" s="42">
        <v>1436</v>
      </c>
      <c r="G71" s="101">
        <v>20468</v>
      </c>
      <c r="H71" s="43">
        <f t="shared" si="1"/>
        <v>21904</v>
      </c>
      <c r="I71" s="43">
        <f t="shared" si="2"/>
        <v>14890</v>
      </c>
      <c r="J71" s="43">
        <f t="shared" si="3"/>
        <v>89293</v>
      </c>
      <c r="K71" s="99">
        <f t="shared" si="4"/>
        <v>104183</v>
      </c>
      <c r="L71" s="42">
        <v>8414</v>
      </c>
    </row>
    <row r="72" spans="1:12" s="108" customFormat="1" ht="11.25" customHeight="1">
      <c r="A72" s="99" t="s">
        <v>75</v>
      </c>
      <c r="B72" s="42">
        <v>1</v>
      </c>
      <c r="C72" s="42">
        <v>115</v>
      </c>
      <c r="D72" s="101">
        <v>883</v>
      </c>
      <c r="E72" s="99">
        <f t="shared" si="0"/>
        <v>999</v>
      </c>
      <c r="F72" s="42">
        <v>0</v>
      </c>
      <c r="G72" s="101">
        <v>0</v>
      </c>
      <c r="H72" s="43">
        <f t="shared" si="1"/>
        <v>0</v>
      </c>
      <c r="I72" s="43">
        <f t="shared" si="2"/>
        <v>116</v>
      </c>
      <c r="J72" s="43">
        <f t="shared" si="3"/>
        <v>883</v>
      </c>
      <c r="K72" s="99">
        <f t="shared" si="4"/>
        <v>999</v>
      </c>
      <c r="L72" s="42">
        <v>31</v>
      </c>
    </row>
    <row r="73" spans="1:12" s="108" customFormat="1" ht="11.25" customHeight="1">
      <c r="A73" s="99" t="s">
        <v>76</v>
      </c>
      <c r="B73" s="42">
        <v>73040</v>
      </c>
      <c r="C73" s="42">
        <v>5342</v>
      </c>
      <c r="D73" s="101">
        <v>385405</v>
      </c>
      <c r="E73" s="99">
        <f t="shared" si="0"/>
        <v>463787</v>
      </c>
      <c r="F73" s="42">
        <v>8230</v>
      </c>
      <c r="G73" s="101">
        <v>34991</v>
      </c>
      <c r="H73" s="43">
        <f t="shared" si="1"/>
        <v>43221</v>
      </c>
      <c r="I73" s="43">
        <f t="shared" si="2"/>
        <v>86612</v>
      </c>
      <c r="J73" s="43">
        <f t="shared" si="3"/>
        <v>420396</v>
      </c>
      <c r="K73" s="99">
        <f t="shared" si="4"/>
        <v>507008</v>
      </c>
      <c r="L73" s="42">
        <v>396592</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80318</v>
      </c>
      <c r="C75" s="42">
        <v>15</v>
      </c>
      <c r="D75" s="101">
        <v>799096</v>
      </c>
      <c r="E75" s="99">
        <f t="shared" si="0"/>
        <v>879429</v>
      </c>
      <c r="F75" s="42">
        <v>142</v>
      </c>
      <c r="G75" s="101">
        <v>1268</v>
      </c>
      <c r="H75" s="43">
        <f t="shared" si="1"/>
        <v>1410</v>
      </c>
      <c r="I75" s="43">
        <f t="shared" si="2"/>
        <v>80475</v>
      </c>
      <c r="J75" s="43">
        <f t="shared" si="3"/>
        <v>800364</v>
      </c>
      <c r="K75" s="99">
        <f t="shared" si="4"/>
        <v>880839</v>
      </c>
      <c r="L75" s="42">
        <v>8140792</v>
      </c>
    </row>
    <row r="76" spans="1:12" s="108" customFormat="1" ht="11.25" customHeight="1">
      <c r="A76" s="99" t="s">
        <v>79</v>
      </c>
      <c r="B76" s="42">
        <v>94</v>
      </c>
      <c r="C76" s="42">
        <v>57</v>
      </c>
      <c r="D76" s="101">
        <v>1445</v>
      </c>
      <c r="E76" s="99">
        <f t="shared" si="0"/>
        <v>1596</v>
      </c>
      <c r="F76" s="42">
        <v>0</v>
      </c>
      <c r="G76" s="101">
        <v>27</v>
      </c>
      <c r="H76" s="43">
        <f t="shared" si="1"/>
        <v>27</v>
      </c>
      <c r="I76" s="43">
        <f t="shared" si="2"/>
        <v>151</v>
      </c>
      <c r="J76" s="43">
        <f t="shared" si="3"/>
        <v>1472</v>
      </c>
      <c r="K76" s="99">
        <f t="shared" si="4"/>
        <v>1623</v>
      </c>
      <c r="L76" s="42">
        <v>551</v>
      </c>
    </row>
    <row r="77" spans="1:12" s="108" customFormat="1" ht="11.25" customHeight="1">
      <c r="A77" s="99" t="s">
        <v>80</v>
      </c>
      <c r="B77" s="42">
        <v>851</v>
      </c>
      <c r="C77" s="42">
        <v>848</v>
      </c>
      <c r="D77" s="101">
        <v>5332</v>
      </c>
      <c r="E77" s="99">
        <f t="shared" si="0"/>
        <v>7031</v>
      </c>
      <c r="F77" s="42">
        <v>136</v>
      </c>
      <c r="G77" s="101">
        <v>902</v>
      </c>
      <c r="H77" s="43">
        <f t="shared" si="1"/>
        <v>1038</v>
      </c>
      <c r="I77" s="43">
        <f t="shared" si="2"/>
        <v>1835</v>
      </c>
      <c r="J77" s="43">
        <f t="shared" si="3"/>
        <v>6234</v>
      </c>
      <c r="K77" s="99">
        <f t="shared" si="4"/>
        <v>8069</v>
      </c>
      <c r="L77" s="42">
        <v>1468</v>
      </c>
    </row>
    <row r="78" spans="1:12" s="108" customFormat="1" ht="11.25" customHeight="1">
      <c r="A78" s="99" t="s">
        <v>81</v>
      </c>
      <c r="B78" s="42">
        <v>368</v>
      </c>
      <c r="C78" s="42">
        <v>0</v>
      </c>
      <c r="D78" s="101">
        <v>8896</v>
      </c>
      <c r="E78" s="99">
        <f t="shared" si="0"/>
        <v>9264</v>
      </c>
      <c r="F78" s="42">
        <v>90</v>
      </c>
      <c r="G78" s="101">
        <v>2301</v>
      </c>
      <c r="H78" s="43">
        <f t="shared" si="1"/>
        <v>2391</v>
      </c>
      <c r="I78" s="43">
        <f t="shared" si="2"/>
        <v>458</v>
      </c>
      <c r="J78" s="43">
        <f t="shared" si="3"/>
        <v>11197</v>
      </c>
      <c r="K78" s="99">
        <f t="shared" si="4"/>
        <v>11655</v>
      </c>
      <c r="L78" s="42">
        <v>0</v>
      </c>
    </row>
    <row r="79" spans="1:12" s="108" customFormat="1" ht="11.25" customHeight="1">
      <c r="A79" s="99" t="s">
        <v>82</v>
      </c>
      <c r="B79" s="42">
        <v>0</v>
      </c>
      <c r="C79" s="42">
        <v>155</v>
      </c>
      <c r="D79" s="101">
        <v>747</v>
      </c>
      <c r="E79" s="99">
        <f t="shared" si="0"/>
        <v>902</v>
      </c>
      <c r="F79" s="42">
        <v>64</v>
      </c>
      <c r="G79" s="101">
        <v>345</v>
      </c>
      <c r="H79" s="43">
        <f t="shared" si="1"/>
        <v>409</v>
      </c>
      <c r="I79" s="43">
        <f t="shared" si="2"/>
        <v>219</v>
      </c>
      <c r="J79" s="43">
        <f t="shared" si="3"/>
        <v>1092</v>
      </c>
      <c r="K79" s="99">
        <f t="shared" si="4"/>
        <v>1311</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1530</v>
      </c>
      <c r="C81" s="42">
        <v>0</v>
      </c>
      <c r="D81" s="101">
        <v>7726</v>
      </c>
      <c r="E81" s="99">
        <f t="shared" si="0"/>
        <v>9256</v>
      </c>
      <c r="F81" s="42">
        <v>893</v>
      </c>
      <c r="G81" s="101">
        <v>4400</v>
      </c>
      <c r="H81" s="43">
        <f t="shared" si="1"/>
        <v>5293</v>
      </c>
      <c r="I81" s="43">
        <f t="shared" si="2"/>
        <v>2423</v>
      </c>
      <c r="J81" s="43">
        <f t="shared" si="3"/>
        <v>12126</v>
      </c>
      <c r="K81" s="99">
        <f t="shared" si="4"/>
        <v>14549</v>
      </c>
      <c r="L81" s="42">
        <v>475</v>
      </c>
    </row>
    <row r="82" spans="1:12" s="108" customFormat="1" ht="11.25" customHeight="1">
      <c r="A82" s="99" t="s">
        <v>85</v>
      </c>
      <c r="B82" s="42">
        <v>4157</v>
      </c>
      <c r="C82" s="42">
        <v>75</v>
      </c>
      <c r="D82" s="101">
        <v>35130</v>
      </c>
      <c r="E82" s="99">
        <f t="shared" si="0"/>
        <v>39362</v>
      </c>
      <c r="F82" s="42">
        <v>114</v>
      </c>
      <c r="G82" s="101">
        <v>1374</v>
      </c>
      <c r="H82" s="43">
        <f t="shared" si="1"/>
        <v>1488</v>
      </c>
      <c r="I82" s="43">
        <f t="shared" si="2"/>
        <v>4346</v>
      </c>
      <c r="J82" s="43">
        <f t="shared" si="3"/>
        <v>36504</v>
      </c>
      <c r="K82" s="99">
        <f t="shared" si="4"/>
        <v>40850</v>
      </c>
      <c r="L82" s="42">
        <v>42922</v>
      </c>
    </row>
    <row r="83" spans="1:12" s="108" customFormat="1" ht="11.25" customHeight="1">
      <c r="A83" s="99" t="s">
        <v>86</v>
      </c>
      <c r="B83" s="42">
        <v>562</v>
      </c>
      <c r="C83" s="42">
        <v>509</v>
      </c>
      <c r="D83" s="101">
        <v>4459</v>
      </c>
      <c r="E83" s="99">
        <f t="shared" si="0"/>
        <v>5530</v>
      </c>
      <c r="F83" s="42">
        <v>9089</v>
      </c>
      <c r="G83" s="101">
        <v>49705</v>
      </c>
      <c r="H83" s="43">
        <f t="shared" si="1"/>
        <v>58794</v>
      </c>
      <c r="I83" s="43">
        <f t="shared" si="2"/>
        <v>10160</v>
      </c>
      <c r="J83" s="43">
        <f t="shared" si="3"/>
        <v>54164</v>
      </c>
      <c r="K83" s="99">
        <f t="shared" si="4"/>
        <v>64324</v>
      </c>
      <c r="L83" s="42">
        <v>9328</v>
      </c>
    </row>
    <row r="84" spans="1:12" s="108" customFormat="1" ht="11.25" customHeight="1">
      <c r="A84" s="99" t="s">
        <v>87</v>
      </c>
      <c r="B84" s="42">
        <v>1</v>
      </c>
      <c r="C84" s="42">
        <v>0</v>
      </c>
      <c r="D84" s="101">
        <v>159</v>
      </c>
      <c r="E84" s="99">
        <f t="shared" si="0"/>
        <v>160</v>
      </c>
      <c r="F84" s="42">
        <v>644</v>
      </c>
      <c r="G84" s="101">
        <v>3320</v>
      </c>
      <c r="H84" s="43">
        <f t="shared" si="1"/>
        <v>3964</v>
      </c>
      <c r="I84" s="43">
        <f t="shared" si="2"/>
        <v>645</v>
      </c>
      <c r="J84" s="43">
        <f t="shared" si="3"/>
        <v>3479</v>
      </c>
      <c r="K84" s="99">
        <f t="shared" si="4"/>
        <v>4124</v>
      </c>
      <c r="L84" s="42">
        <v>698</v>
      </c>
    </row>
    <row r="85" spans="1:12" s="108" customFormat="1" ht="11.25" customHeight="1">
      <c r="A85" s="99" t="s">
        <v>88</v>
      </c>
      <c r="B85" s="42">
        <v>0</v>
      </c>
      <c r="C85" s="42">
        <v>10</v>
      </c>
      <c r="D85" s="101">
        <v>58</v>
      </c>
      <c r="E85" s="99">
        <f t="shared" si="0"/>
        <v>68</v>
      </c>
      <c r="F85" s="42">
        <v>5</v>
      </c>
      <c r="G85" s="101">
        <v>95</v>
      </c>
      <c r="H85" s="43">
        <f t="shared" si="1"/>
        <v>100</v>
      </c>
      <c r="I85" s="43">
        <f t="shared" si="2"/>
        <v>15</v>
      </c>
      <c r="J85" s="43">
        <f t="shared" si="3"/>
        <v>153</v>
      </c>
      <c r="K85" s="99">
        <f t="shared" si="4"/>
        <v>168</v>
      </c>
      <c r="L85" s="42">
        <v>5</v>
      </c>
    </row>
    <row r="86" spans="1:12" s="108" customFormat="1" ht="11.25" customHeight="1">
      <c r="A86" s="99" t="s">
        <v>89</v>
      </c>
      <c r="B86" s="42">
        <v>3447</v>
      </c>
      <c r="C86" s="42">
        <v>5189</v>
      </c>
      <c r="D86" s="101">
        <v>53718</v>
      </c>
      <c r="E86" s="99">
        <f t="shared" si="0"/>
        <v>62354</v>
      </c>
      <c r="F86" s="42">
        <v>46668</v>
      </c>
      <c r="G86" s="101">
        <v>272809</v>
      </c>
      <c r="H86" s="43">
        <f t="shared" si="1"/>
        <v>319477</v>
      </c>
      <c r="I86" s="43">
        <f t="shared" si="2"/>
        <v>55304</v>
      </c>
      <c r="J86" s="43">
        <f t="shared" si="3"/>
        <v>326527</v>
      </c>
      <c r="K86" s="99">
        <f t="shared" si="4"/>
        <v>381831</v>
      </c>
      <c r="L86" s="42">
        <v>67261</v>
      </c>
    </row>
    <row r="87" spans="1:12" s="108" customFormat="1" ht="11.25" customHeight="1">
      <c r="A87" s="99" t="s">
        <v>90</v>
      </c>
      <c r="B87" s="42">
        <v>739</v>
      </c>
      <c r="C87" s="42">
        <v>327</v>
      </c>
      <c r="D87" s="101">
        <v>5310</v>
      </c>
      <c r="E87" s="99">
        <f t="shared" si="0"/>
        <v>6376</v>
      </c>
      <c r="F87" s="42">
        <v>474</v>
      </c>
      <c r="G87" s="101">
        <v>2851</v>
      </c>
      <c r="H87" s="43">
        <f t="shared" si="1"/>
        <v>3325</v>
      </c>
      <c r="I87" s="43">
        <f t="shared" si="2"/>
        <v>1540</v>
      </c>
      <c r="J87" s="43">
        <f t="shared" si="3"/>
        <v>8161</v>
      </c>
      <c r="K87" s="99">
        <f t="shared" si="4"/>
        <v>9701</v>
      </c>
      <c r="L87" s="42">
        <v>11591</v>
      </c>
    </row>
    <row r="88" spans="1:12" s="108" customFormat="1" ht="11.25" customHeight="1">
      <c r="A88" s="99" t="s">
        <v>91</v>
      </c>
      <c r="B88" s="42">
        <v>1686</v>
      </c>
      <c r="C88" s="42">
        <v>24</v>
      </c>
      <c r="D88" s="101">
        <v>46927</v>
      </c>
      <c r="E88" s="99">
        <f t="shared" si="0"/>
        <v>48637</v>
      </c>
      <c r="F88" s="42">
        <v>18329</v>
      </c>
      <c r="G88" s="101">
        <v>23479</v>
      </c>
      <c r="H88" s="43">
        <f t="shared" si="1"/>
        <v>41808</v>
      </c>
      <c r="I88" s="43">
        <f t="shared" si="2"/>
        <v>20039</v>
      </c>
      <c r="J88" s="43">
        <f t="shared" si="3"/>
        <v>70406</v>
      </c>
      <c r="K88" s="99">
        <f t="shared" si="4"/>
        <v>90445</v>
      </c>
      <c r="L88" s="42">
        <v>9127</v>
      </c>
    </row>
    <row r="89" spans="1:12" s="108" customFormat="1" ht="11.25" customHeight="1">
      <c r="A89" s="99" t="s">
        <v>92</v>
      </c>
      <c r="B89" s="42">
        <v>114</v>
      </c>
      <c r="C89" s="42">
        <v>3</v>
      </c>
      <c r="D89" s="101">
        <v>899</v>
      </c>
      <c r="E89" s="99">
        <f t="shared" si="0"/>
        <v>1016</v>
      </c>
      <c r="F89" s="42">
        <v>17</v>
      </c>
      <c r="G89" s="101">
        <v>71</v>
      </c>
      <c r="H89" s="43">
        <f t="shared" si="1"/>
        <v>88</v>
      </c>
      <c r="I89" s="43">
        <f t="shared" si="2"/>
        <v>134</v>
      </c>
      <c r="J89" s="43">
        <f t="shared" si="3"/>
        <v>970</v>
      </c>
      <c r="K89" s="99">
        <f t="shared" si="4"/>
        <v>1104</v>
      </c>
      <c r="L89" s="42">
        <v>425</v>
      </c>
    </row>
    <row r="90" spans="1:12" s="108" customFormat="1" ht="11.25" customHeight="1">
      <c r="A90" s="99" t="s">
        <v>93</v>
      </c>
      <c r="B90" s="42">
        <v>22084</v>
      </c>
      <c r="C90" s="42">
        <v>8686</v>
      </c>
      <c r="D90" s="101">
        <v>227100</v>
      </c>
      <c r="E90" s="99">
        <f t="shared" si="0"/>
        <v>257870</v>
      </c>
      <c r="F90" s="42">
        <v>5514</v>
      </c>
      <c r="G90" s="101">
        <v>22594</v>
      </c>
      <c r="H90" s="43">
        <f t="shared" si="1"/>
        <v>28108</v>
      </c>
      <c r="I90" s="43">
        <f t="shared" si="2"/>
        <v>36284</v>
      </c>
      <c r="J90" s="43">
        <f t="shared" si="3"/>
        <v>249694</v>
      </c>
      <c r="K90" s="99">
        <f t="shared" si="4"/>
        <v>285978</v>
      </c>
      <c r="L90" s="42">
        <v>94166</v>
      </c>
    </row>
    <row r="91" spans="1:12" s="108" customFormat="1" ht="11.25" customHeight="1">
      <c r="A91" s="99" t="s">
        <v>94</v>
      </c>
      <c r="B91" s="42">
        <v>15016</v>
      </c>
      <c r="C91" s="42">
        <v>6</v>
      </c>
      <c r="D91" s="101">
        <v>165644</v>
      </c>
      <c r="E91" s="99">
        <f t="shared" si="0"/>
        <v>180666</v>
      </c>
      <c r="F91" s="42">
        <v>1239</v>
      </c>
      <c r="G91" s="101">
        <v>29941</v>
      </c>
      <c r="H91" s="43">
        <f t="shared" si="1"/>
        <v>31180</v>
      </c>
      <c r="I91" s="43">
        <f t="shared" si="2"/>
        <v>16261</v>
      </c>
      <c r="J91" s="43">
        <f t="shared" si="3"/>
        <v>195585</v>
      </c>
      <c r="K91" s="99">
        <f t="shared" si="4"/>
        <v>211846</v>
      </c>
      <c r="L91" s="42">
        <v>308662</v>
      </c>
    </row>
    <row r="92" spans="1:12" s="108" customFormat="1" ht="11.25" customHeight="1">
      <c r="A92" s="99" t="s">
        <v>95</v>
      </c>
      <c r="B92" s="42">
        <v>43385</v>
      </c>
      <c r="C92" s="42">
        <v>70</v>
      </c>
      <c r="D92" s="101">
        <v>363093</v>
      </c>
      <c r="E92" s="99">
        <f t="shared" si="0"/>
        <v>406548</v>
      </c>
      <c r="F92" s="42">
        <v>339</v>
      </c>
      <c r="G92" s="101">
        <v>2505</v>
      </c>
      <c r="H92" s="43">
        <f t="shared" si="1"/>
        <v>2844</v>
      </c>
      <c r="I92" s="43">
        <f t="shared" si="2"/>
        <v>43794</v>
      </c>
      <c r="J92" s="43">
        <f t="shared" si="3"/>
        <v>365598</v>
      </c>
      <c r="K92" s="99">
        <f t="shared" si="4"/>
        <v>409392</v>
      </c>
      <c r="L92" s="42">
        <v>786164</v>
      </c>
    </row>
    <row r="93" spans="1:12" s="108" customFormat="1" ht="11.25" customHeight="1">
      <c r="A93" s="99" t="s">
        <v>96</v>
      </c>
      <c r="B93" s="42">
        <v>47554</v>
      </c>
      <c r="C93" s="42">
        <v>10058</v>
      </c>
      <c r="D93" s="101">
        <v>455603</v>
      </c>
      <c r="E93" s="99">
        <f t="shared" si="0"/>
        <v>513215</v>
      </c>
      <c r="F93" s="42">
        <v>39908</v>
      </c>
      <c r="G93" s="101">
        <v>173417</v>
      </c>
      <c r="H93" s="43">
        <f t="shared" si="1"/>
        <v>213325</v>
      </c>
      <c r="I93" s="43">
        <f t="shared" si="2"/>
        <v>97520</v>
      </c>
      <c r="J93" s="43">
        <f t="shared" si="3"/>
        <v>629020</v>
      </c>
      <c r="K93" s="99">
        <f t="shared" si="4"/>
        <v>726540</v>
      </c>
      <c r="L93" s="42">
        <v>455923</v>
      </c>
    </row>
    <row r="94" spans="1:12" s="108" customFormat="1" ht="11.25" customHeight="1">
      <c r="A94" s="99" t="s">
        <v>97</v>
      </c>
      <c r="B94" s="42">
        <v>3</v>
      </c>
      <c r="C94" s="42">
        <v>152</v>
      </c>
      <c r="D94" s="101">
        <v>800</v>
      </c>
      <c r="E94" s="99">
        <f t="shared" si="0"/>
        <v>955</v>
      </c>
      <c r="F94" s="42">
        <v>289</v>
      </c>
      <c r="G94" s="101">
        <v>1077</v>
      </c>
      <c r="H94" s="43">
        <f t="shared" si="1"/>
        <v>1366</v>
      </c>
      <c r="I94" s="43">
        <f t="shared" si="2"/>
        <v>444</v>
      </c>
      <c r="J94" s="43">
        <f t="shared" si="3"/>
        <v>1877</v>
      </c>
      <c r="K94" s="99">
        <f t="shared" si="4"/>
        <v>2321</v>
      </c>
      <c r="L94" s="42">
        <v>0</v>
      </c>
    </row>
    <row r="95" spans="1:12" s="108" customFormat="1" ht="11.25" customHeight="1">
      <c r="A95" s="99" t="s">
        <v>98</v>
      </c>
      <c r="B95" s="42">
        <v>30179</v>
      </c>
      <c r="C95" s="42">
        <v>827</v>
      </c>
      <c r="D95" s="101">
        <v>252451</v>
      </c>
      <c r="E95" s="99">
        <f t="shared" si="0"/>
        <v>283457</v>
      </c>
      <c r="F95" s="42">
        <v>2669</v>
      </c>
      <c r="G95" s="101">
        <v>86750</v>
      </c>
      <c r="H95" s="43">
        <f t="shared" si="1"/>
        <v>89419</v>
      </c>
      <c r="I95" s="43">
        <f t="shared" si="2"/>
        <v>33675</v>
      </c>
      <c r="J95" s="43">
        <f t="shared" si="3"/>
        <v>339201</v>
      </c>
      <c r="K95" s="99">
        <f t="shared" si="4"/>
        <v>372876</v>
      </c>
      <c r="L95" s="42">
        <v>608599</v>
      </c>
    </row>
    <row r="96" spans="1:12" s="108" customFormat="1" ht="11.25" customHeight="1">
      <c r="A96" s="99" t="s">
        <v>99</v>
      </c>
      <c r="B96" s="42">
        <v>565</v>
      </c>
      <c r="C96" s="42">
        <v>12</v>
      </c>
      <c r="D96" s="101">
        <v>2585</v>
      </c>
      <c r="E96" s="99">
        <f t="shared" si="0"/>
        <v>3162</v>
      </c>
      <c r="F96" s="42">
        <v>24</v>
      </c>
      <c r="G96" s="101">
        <v>31</v>
      </c>
      <c r="H96" s="43">
        <f t="shared" si="1"/>
        <v>55</v>
      </c>
      <c r="I96" s="43">
        <f t="shared" si="2"/>
        <v>601</v>
      </c>
      <c r="J96" s="43">
        <f t="shared" si="3"/>
        <v>2616</v>
      </c>
      <c r="K96" s="99">
        <f t="shared" si="4"/>
        <v>3217</v>
      </c>
      <c r="L96" s="42">
        <v>341</v>
      </c>
    </row>
    <row r="97" spans="1:12" s="108" customFormat="1" ht="11.25" customHeight="1">
      <c r="A97" s="99" t="s">
        <v>100</v>
      </c>
      <c r="B97" s="42">
        <v>3946</v>
      </c>
      <c r="C97" s="42">
        <v>229</v>
      </c>
      <c r="D97" s="101">
        <v>32292</v>
      </c>
      <c r="E97" s="99">
        <f t="shared" si="0"/>
        <v>36467</v>
      </c>
      <c r="F97" s="42">
        <v>51</v>
      </c>
      <c r="G97" s="101">
        <v>641</v>
      </c>
      <c r="H97" s="43">
        <f t="shared" si="1"/>
        <v>692</v>
      </c>
      <c r="I97" s="43">
        <f t="shared" si="2"/>
        <v>4226</v>
      </c>
      <c r="J97" s="43">
        <f t="shared" si="3"/>
        <v>32933</v>
      </c>
      <c r="K97" s="99">
        <f t="shared" si="4"/>
        <v>37159</v>
      </c>
      <c r="L97" s="42">
        <v>0</v>
      </c>
    </row>
    <row r="98" spans="1:12" s="108" customFormat="1" ht="11.25" customHeight="1">
      <c r="A98" s="99" t="s">
        <v>101</v>
      </c>
      <c r="B98" s="42">
        <v>575</v>
      </c>
      <c r="C98" s="42">
        <v>4</v>
      </c>
      <c r="D98" s="101">
        <v>5187</v>
      </c>
      <c r="E98" s="99">
        <f t="shared" si="0"/>
        <v>5766</v>
      </c>
      <c r="F98" s="42">
        <v>367</v>
      </c>
      <c r="G98" s="101">
        <v>2862</v>
      </c>
      <c r="H98" s="43">
        <f t="shared" si="1"/>
        <v>3229</v>
      </c>
      <c r="I98" s="43">
        <f t="shared" si="2"/>
        <v>946</v>
      </c>
      <c r="J98" s="43">
        <f t="shared" si="3"/>
        <v>8049</v>
      </c>
      <c r="K98" s="99">
        <f t="shared" si="4"/>
        <v>8995</v>
      </c>
      <c r="L98" s="42">
        <v>129</v>
      </c>
    </row>
    <row r="99" spans="1:12" s="108" customFormat="1" ht="11.25" customHeight="1">
      <c r="A99" s="99" t="s">
        <v>102</v>
      </c>
      <c r="B99" s="42">
        <v>30</v>
      </c>
      <c r="C99" s="42">
        <v>5</v>
      </c>
      <c r="D99" s="101">
        <v>1106</v>
      </c>
      <c r="E99" s="99">
        <f t="shared" si="0"/>
        <v>1141</v>
      </c>
      <c r="F99" s="42">
        <v>251</v>
      </c>
      <c r="G99" s="101">
        <v>1669</v>
      </c>
      <c r="H99" s="43">
        <f t="shared" si="1"/>
        <v>1920</v>
      </c>
      <c r="I99" s="43">
        <f t="shared" si="2"/>
        <v>286</v>
      </c>
      <c r="J99" s="43">
        <f t="shared" si="3"/>
        <v>2775</v>
      </c>
      <c r="K99" s="99">
        <f t="shared" si="4"/>
        <v>3061</v>
      </c>
      <c r="L99" s="42">
        <v>1163</v>
      </c>
    </row>
    <row r="100" spans="1:12" s="108" customFormat="1" ht="11.25" customHeight="1">
      <c r="A100" s="99" t="s">
        <v>103</v>
      </c>
      <c r="B100" s="42">
        <v>1</v>
      </c>
      <c r="C100" s="42">
        <v>0</v>
      </c>
      <c r="D100" s="101">
        <v>22</v>
      </c>
      <c r="E100" s="99">
        <f t="shared" si="0"/>
        <v>23</v>
      </c>
      <c r="F100" s="42">
        <v>0</v>
      </c>
      <c r="G100" s="101">
        <v>0</v>
      </c>
      <c r="H100" s="43">
        <f t="shared" si="1"/>
        <v>0</v>
      </c>
      <c r="I100" s="43">
        <f t="shared" si="2"/>
        <v>1</v>
      </c>
      <c r="J100" s="43">
        <f t="shared" si="3"/>
        <v>22</v>
      </c>
      <c r="K100" s="99">
        <f t="shared" si="4"/>
        <v>23</v>
      </c>
      <c r="L100" s="42">
        <v>5</v>
      </c>
    </row>
    <row r="101" spans="1:12" s="108" customFormat="1" ht="11.25" customHeight="1">
      <c r="A101" s="99" t="s">
        <v>104</v>
      </c>
      <c r="B101" s="42">
        <v>669</v>
      </c>
      <c r="C101" s="42">
        <v>12</v>
      </c>
      <c r="D101" s="101">
        <v>4274</v>
      </c>
      <c r="E101" s="99">
        <f t="shared" si="0"/>
        <v>4955</v>
      </c>
      <c r="F101" s="42">
        <v>27236</v>
      </c>
      <c r="G101" s="101">
        <v>185391</v>
      </c>
      <c r="H101" s="43">
        <f t="shared" si="1"/>
        <v>212627</v>
      </c>
      <c r="I101" s="43">
        <f t="shared" si="2"/>
        <v>27917</v>
      </c>
      <c r="J101" s="43">
        <f t="shared" si="3"/>
        <v>189665</v>
      </c>
      <c r="K101" s="99">
        <f t="shared" si="4"/>
        <v>217582</v>
      </c>
      <c r="L101" s="42">
        <v>104763</v>
      </c>
    </row>
    <row r="102" spans="1:12" s="108" customFormat="1" ht="11.25" customHeight="1">
      <c r="A102" s="99" t="s">
        <v>105</v>
      </c>
      <c r="B102" s="42">
        <v>18292</v>
      </c>
      <c r="C102" s="42">
        <v>0</v>
      </c>
      <c r="D102" s="101">
        <v>117047</v>
      </c>
      <c r="E102" s="99">
        <f t="shared" si="0"/>
        <v>135339</v>
      </c>
      <c r="F102" s="42">
        <v>0</v>
      </c>
      <c r="G102" s="101">
        <v>18362</v>
      </c>
      <c r="H102" s="43">
        <f t="shared" si="1"/>
        <v>18362</v>
      </c>
      <c r="I102" s="43">
        <f t="shared" si="2"/>
        <v>18292</v>
      </c>
      <c r="J102" s="43">
        <f t="shared" si="3"/>
        <v>135409</v>
      </c>
      <c r="K102" s="99">
        <f t="shared" si="4"/>
        <v>153701</v>
      </c>
      <c r="L102" s="42">
        <v>102111</v>
      </c>
    </row>
    <row r="103" spans="1:12" s="108" customFormat="1" ht="11.25" customHeight="1">
      <c r="A103" s="99" t="s">
        <v>106</v>
      </c>
      <c r="B103" s="42">
        <v>472</v>
      </c>
      <c r="C103" s="42">
        <v>97</v>
      </c>
      <c r="D103" s="101">
        <v>3133</v>
      </c>
      <c r="E103" s="99">
        <f t="shared" si="0"/>
        <v>3702</v>
      </c>
      <c r="F103" s="42">
        <v>74065</v>
      </c>
      <c r="G103" s="101">
        <v>434081</v>
      </c>
      <c r="H103" s="43">
        <f t="shared" si="1"/>
        <v>508146</v>
      </c>
      <c r="I103" s="43">
        <f t="shared" si="2"/>
        <v>74634</v>
      </c>
      <c r="J103" s="43">
        <f t="shared" si="3"/>
        <v>437214</v>
      </c>
      <c r="K103" s="99">
        <f t="shared" si="4"/>
        <v>511848</v>
      </c>
      <c r="L103" s="42">
        <v>101805</v>
      </c>
    </row>
    <row r="104" spans="1:12" s="108" customFormat="1" ht="11.25" customHeight="1">
      <c r="A104" s="99" t="s">
        <v>107</v>
      </c>
      <c r="B104" s="42">
        <v>0</v>
      </c>
      <c r="C104" s="42">
        <v>0</v>
      </c>
      <c r="D104" s="101">
        <v>593</v>
      </c>
      <c r="E104" s="99">
        <f t="shared" si="0"/>
        <v>593</v>
      </c>
      <c r="F104" s="42">
        <v>0</v>
      </c>
      <c r="G104" s="101">
        <v>393</v>
      </c>
      <c r="H104" s="43">
        <f t="shared" si="1"/>
        <v>393</v>
      </c>
      <c r="I104" s="43">
        <f t="shared" si="2"/>
        <v>0</v>
      </c>
      <c r="J104" s="43">
        <f t="shared" si="3"/>
        <v>986</v>
      </c>
      <c r="K104" s="99">
        <f t="shared" si="4"/>
        <v>986</v>
      </c>
      <c r="L104" s="42">
        <v>0</v>
      </c>
    </row>
    <row r="105" spans="1:12" s="108" customFormat="1" ht="11.25" customHeight="1">
      <c r="A105" s="99" t="s">
        <v>108</v>
      </c>
      <c r="B105" s="42">
        <v>8443</v>
      </c>
      <c r="C105" s="42">
        <v>6323</v>
      </c>
      <c r="D105" s="101">
        <v>94051</v>
      </c>
      <c r="E105" s="99">
        <f t="shared" si="0"/>
        <v>108817</v>
      </c>
      <c r="F105" s="42">
        <v>3259</v>
      </c>
      <c r="G105" s="101">
        <v>14983</v>
      </c>
      <c r="H105" s="43">
        <f t="shared" si="1"/>
        <v>18242</v>
      </c>
      <c r="I105" s="43">
        <f t="shared" si="2"/>
        <v>18025</v>
      </c>
      <c r="J105" s="43">
        <f t="shared" si="3"/>
        <v>109034</v>
      </c>
      <c r="K105" s="99">
        <f t="shared" si="4"/>
        <v>127059</v>
      </c>
      <c r="L105" s="42">
        <v>76506</v>
      </c>
    </row>
    <row r="106" spans="1:12" s="108" customFormat="1" ht="11.25" customHeight="1">
      <c r="A106" s="99" t="s">
        <v>109</v>
      </c>
      <c r="B106" s="42">
        <v>1940</v>
      </c>
      <c r="C106" s="42">
        <v>786</v>
      </c>
      <c r="D106" s="101">
        <v>14824</v>
      </c>
      <c r="E106" s="99">
        <f t="shared" si="0"/>
        <v>17550</v>
      </c>
      <c r="F106" s="42">
        <v>1524</v>
      </c>
      <c r="G106" s="101">
        <v>8214</v>
      </c>
      <c r="H106" s="43">
        <f t="shared" si="1"/>
        <v>9738</v>
      </c>
      <c r="I106" s="43">
        <f t="shared" si="2"/>
        <v>4250</v>
      </c>
      <c r="J106" s="43">
        <f t="shared" si="3"/>
        <v>23038</v>
      </c>
      <c r="K106" s="99">
        <f t="shared" si="4"/>
        <v>27288</v>
      </c>
      <c r="L106" s="42">
        <v>38635</v>
      </c>
    </row>
    <row r="107" spans="1:12" s="108" customFormat="1" ht="11.25" customHeight="1">
      <c r="A107" s="99" t="s">
        <v>110</v>
      </c>
      <c r="B107" s="42">
        <v>72984</v>
      </c>
      <c r="C107" s="42">
        <v>34975</v>
      </c>
      <c r="D107" s="101">
        <v>402937</v>
      </c>
      <c r="E107" s="99">
        <f t="shared" si="0"/>
        <v>510896</v>
      </c>
      <c r="F107" s="42">
        <v>7364</v>
      </c>
      <c r="G107" s="101">
        <v>38628</v>
      </c>
      <c r="H107" s="43">
        <f t="shared" si="1"/>
        <v>45992</v>
      </c>
      <c r="I107" s="43">
        <f t="shared" si="2"/>
        <v>115323</v>
      </c>
      <c r="J107" s="43">
        <f t="shared" si="3"/>
        <v>441565</v>
      </c>
      <c r="K107" s="99">
        <f t="shared" si="4"/>
        <v>556888</v>
      </c>
      <c r="L107" s="42">
        <v>246739</v>
      </c>
    </row>
    <row r="108" spans="1:12" s="108" customFormat="1" ht="11.25" customHeight="1">
      <c r="A108" s="99" t="s">
        <v>111</v>
      </c>
      <c r="B108" s="42">
        <v>69969</v>
      </c>
      <c r="C108" s="42">
        <v>13803</v>
      </c>
      <c r="D108" s="101">
        <v>431605</v>
      </c>
      <c r="E108" s="99">
        <f t="shared" si="0"/>
        <v>515377</v>
      </c>
      <c r="F108" s="42">
        <v>3561</v>
      </c>
      <c r="G108" s="101">
        <v>18081</v>
      </c>
      <c r="H108" s="43">
        <f t="shared" si="1"/>
        <v>21642</v>
      </c>
      <c r="I108" s="43">
        <f t="shared" si="2"/>
        <v>87333</v>
      </c>
      <c r="J108" s="43">
        <f t="shared" si="3"/>
        <v>449686</v>
      </c>
      <c r="K108" s="99">
        <f t="shared" si="4"/>
        <v>537019</v>
      </c>
      <c r="L108" s="42">
        <v>330075</v>
      </c>
    </row>
    <row r="109" spans="1:12" s="108" customFormat="1" ht="11.25" customHeight="1">
      <c r="A109" s="99" t="s">
        <v>112</v>
      </c>
      <c r="B109" s="42">
        <v>1557</v>
      </c>
      <c r="C109" s="42">
        <v>810</v>
      </c>
      <c r="D109" s="101">
        <v>13277</v>
      </c>
      <c r="E109" s="99">
        <f t="shared" si="0"/>
        <v>15644</v>
      </c>
      <c r="F109" s="42">
        <v>184</v>
      </c>
      <c r="G109" s="101">
        <v>2595</v>
      </c>
      <c r="H109" s="43">
        <f t="shared" si="1"/>
        <v>2779</v>
      </c>
      <c r="I109" s="43">
        <f t="shared" si="2"/>
        <v>2551</v>
      </c>
      <c r="J109" s="43">
        <f t="shared" si="3"/>
        <v>15872</v>
      </c>
      <c r="K109" s="99">
        <f t="shared" si="4"/>
        <v>18423</v>
      </c>
      <c r="L109" s="42">
        <v>0</v>
      </c>
    </row>
    <row r="110" spans="1:12" s="108" customFormat="1" ht="11.25" customHeight="1">
      <c r="A110" s="99" t="s">
        <v>113</v>
      </c>
      <c r="B110" s="42">
        <v>538</v>
      </c>
      <c r="C110" s="42">
        <v>299</v>
      </c>
      <c r="D110" s="101">
        <v>7390</v>
      </c>
      <c r="E110" s="99">
        <f t="shared" si="0"/>
        <v>8227</v>
      </c>
      <c r="F110" s="42">
        <v>645</v>
      </c>
      <c r="G110" s="101">
        <v>3601</v>
      </c>
      <c r="H110" s="43">
        <f t="shared" si="1"/>
        <v>4246</v>
      </c>
      <c r="I110" s="43">
        <f t="shared" si="2"/>
        <v>1482</v>
      </c>
      <c r="J110" s="43">
        <f t="shared" si="3"/>
        <v>10991</v>
      </c>
      <c r="K110" s="99">
        <f t="shared" si="4"/>
        <v>12473</v>
      </c>
      <c r="L110" s="42">
        <v>12069</v>
      </c>
    </row>
    <row r="111" spans="1:12" s="108" customFormat="1" ht="11.25" customHeight="1">
      <c r="A111" s="99" t="s">
        <v>114</v>
      </c>
      <c r="B111" s="42">
        <v>205</v>
      </c>
      <c r="C111" s="42">
        <v>129</v>
      </c>
      <c r="D111" s="101">
        <v>1326</v>
      </c>
      <c r="E111" s="99">
        <f t="shared" si="0"/>
        <v>1660</v>
      </c>
      <c r="F111" s="42">
        <v>172</v>
      </c>
      <c r="G111" s="101">
        <v>677</v>
      </c>
      <c r="H111" s="43">
        <f t="shared" si="1"/>
        <v>849</v>
      </c>
      <c r="I111" s="43">
        <f t="shared" si="2"/>
        <v>506</v>
      </c>
      <c r="J111" s="43">
        <f t="shared" si="3"/>
        <v>2003</v>
      </c>
      <c r="K111" s="99">
        <f t="shared" si="4"/>
        <v>2509</v>
      </c>
      <c r="L111" s="42">
        <v>594</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14332</v>
      </c>
      <c r="C113" s="42">
        <v>48</v>
      </c>
      <c r="D113" s="101">
        <v>82021</v>
      </c>
      <c r="E113" s="99">
        <f t="shared" si="0"/>
        <v>96401</v>
      </c>
      <c r="F113" s="42">
        <v>1207</v>
      </c>
      <c r="G113" s="101">
        <v>8196</v>
      </c>
      <c r="H113" s="43">
        <f t="shared" si="1"/>
        <v>9403</v>
      </c>
      <c r="I113" s="43">
        <f t="shared" si="2"/>
        <v>15587</v>
      </c>
      <c r="J113" s="43">
        <f t="shared" si="3"/>
        <v>90217</v>
      </c>
      <c r="K113" s="99">
        <f t="shared" si="4"/>
        <v>105804</v>
      </c>
      <c r="L113" s="42">
        <v>245679</v>
      </c>
    </row>
    <row r="114" spans="1:12" s="108" customFormat="1" ht="11.25" customHeight="1">
      <c r="A114" s="99" t="s">
        <v>137</v>
      </c>
      <c r="B114" s="42">
        <v>0</v>
      </c>
      <c r="C114" s="42">
        <v>0</v>
      </c>
      <c r="D114" s="101">
        <v>1</v>
      </c>
      <c r="E114" s="99">
        <f t="shared" si="0"/>
        <v>1</v>
      </c>
      <c r="F114" s="42">
        <v>0</v>
      </c>
      <c r="G114" s="101">
        <v>10</v>
      </c>
      <c r="H114" s="43">
        <f t="shared" si="1"/>
        <v>10</v>
      </c>
      <c r="I114" s="43">
        <f t="shared" si="2"/>
        <v>0</v>
      </c>
      <c r="J114" s="43">
        <f t="shared" si="3"/>
        <v>11</v>
      </c>
      <c r="K114" s="99">
        <f t="shared" si="4"/>
        <v>11</v>
      </c>
      <c r="L114" s="42">
        <v>0</v>
      </c>
    </row>
    <row r="115" spans="1:12" s="108" customFormat="1" ht="11.25" customHeight="1">
      <c r="A115" s="99" t="s">
        <v>118</v>
      </c>
      <c r="B115" s="42">
        <v>0</v>
      </c>
      <c r="C115" s="42">
        <v>1205</v>
      </c>
      <c r="D115" s="101">
        <v>4731</v>
      </c>
      <c r="E115" s="99">
        <f t="shared" si="0"/>
        <v>5936</v>
      </c>
      <c r="F115" s="42">
        <v>3547</v>
      </c>
      <c r="G115" s="101">
        <v>19443</v>
      </c>
      <c r="H115" s="43">
        <f t="shared" si="1"/>
        <v>22990</v>
      </c>
      <c r="I115" s="43">
        <f t="shared" si="2"/>
        <v>4752</v>
      </c>
      <c r="J115" s="43">
        <f t="shared" si="3"/>
        <v>24174</v>
      </c>
      <c r="K115" s="99">
        <f t="shared" si="4"/>
        <v>28926</v>
      </c>
      <c r="L115" s="42">
        <v>5961</v>
      </c>
    </row>
    <row r="116" spans="1:12" s="108" customFormat="1" ht="11.25" customHeight="1">
      <c r="A116" s="99" t="s">
        <v>119</v>
      </c>
      <c r="B116" s="42">
        <v>2388</v>
      </c>
      <c r="C116" s="42">
        <v>2511</v>
      </c>
      <c r="D116" s="101">
        <v>22431</v>
      </c>
      <c r="E116" s="99">
        <f t="shared" si="0"/>
        <v>27330</v>
      </c>
      <c r="F116" s="42">
        <v>1513</v>
      </c>
      <c r="G116" s="101">
        <v>7309</v>
      </c>
      <c r="H116" s="43">
        <f t="shared" si="1"/>
        <v>8822</v>
      </c>
      <c r="I116" s="43">
        <f t="shared" si="2"/>
        <v>6412</v>
      </c>
      <c r="J116" s="43">
        <f t="shared" si="3"/>
        <v>29740</v>
      </c>
      <c r="K116" s="99">
        <f t="shared" si="4"/>
        <v>36152</v>
      </c>
      <c r="L116" s="42">
        <v>10138</v>
      </c>
    </row>
    <row r="117" spans="1:12" s="108" customFormat="1" ht="11.25" customHeight="1">
      <c r="A117" s="99" t="s">
        <v>120</v>
      </c>
      <c r="B117" s="42">
        <v>293</v>
      </c>
      <c r="C117" s="42">
        <v>0</v>
      </c>
      <c r="D117" s="101">
        <v>4115</v>
      </c>
      <c r="E117" s="99">
        <f t="shared" si="0"/>
        <v>4408</v>
      </c>
      <c r="F117" s="42">
        <v>0</v>
      </c>
      <c r="G117" s="101">
        <v>4551</v>
      </c>
      <c r="H117" s="43">
        <f t="shared" si="1"/>
        <v>4551</v>
      </c>
      <c r="I117" s="43">
        <f t="shared" si="2"/>
        <v>293</v>
      </c>
      <c r="J117" s="43">
        <f t="shared" si="3"/>
        <v>8666</v>
      </c>
      <c r="K117" s="99">
        <f t="shared" si="4"/>
        <v>8959</v>
      </c>
      <c r="L117" s="42">
        <v>4009</v>
      </c>
    </row>
    <row r="118" spans="1:12" s="108" customFormat="1" ht="11.25" customHeight="1">
      <c r="A118" s="99" t="s">
        <v>121</v>
      </c>
      <c r="B118" s="42">
        <v>4019</v>
      </c>
      <c r="C118" s="42">
        <v>2456</v>
      </c>
      <c r="D118" s="101">
        <v>33676</v>
      </c>
      <c r="E118" s="99">
        <f t="shared" si="0"/>
        <v>40151</v>
      </c>
      <c r="F118" s="42">
        <v>21323</v>
      </c>
      <c r="G118" s="101">
        <v>27462</v>
      </c>
      <c r="H118" s="43">
        <f t="shared" si="1"/>
        <v>48785</v>
      </c>
      <c r="I118" s="43">
        <f t="shared" si="2"/>
        <v>27798</v>
      </c>
      <c r="J118" s="43">
        <f t="shared" si="3"/>
        <v>61138</v>
      </c>
      <c r="K118" s="99">
        <f t="shared" si="4"/>
        <v>88936</v>
      </c>
      <c r="L118" s="42">
        <v>13829</v>
      </c>
    </row>
    <row r="119" spans="1:12" s="108" customFormat="1" ht="11.25" customHeight="1">
      <c r="A119" s="99" t="s">
        <v>122</v>
      </c>
      <c r="B119" s="42">
        <v>13</v>
      </c>
      <c r="C119" s="42">
        <v>0</v>
      </c>
      <c r="D119" s="101">
        <v>1026</v>
      </c>
      <c r="E119" s="99">
        <f t="shared" si="0"/>
        <v>1039</v>
      </c>
      <c r="F119" s="42">
        <v>1064</v>
      </c>
      <c r="G119" s="101">
        <v>7346</v>
      </c>
      <c r="H119" s="43">
        <f t="shared" si="1"/>
        <v>8410</v>
      </c>
      <c r="I119" s="43">
        <f t="shared" si="2"/>
        <v>1077</v>
      </c>
      <c r="J119" s="43">
        <f t="shared" si="3"/>
        <v>8372</v>
      </c>
      <c r="K119" s="99">
        <f t="shared" si="4"/>
        <v>9449</v>
      </c>
      <c r="L119" s="42">
        <v>876</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1527754</v>
      </c>
      <c r="C122" s="50">
        <f>SUM(C24:C119)</f>
        <v>411353</v>
      </c>
      <c r="D122" s="50">
        <f>SUM(D24:D119)</f>
        <v>10659994</v>
      </c>
      <c r="E122" s="50">
        <f>SUM(E24:E119)</f>
        <v>12599101</v>
      </c>
      <c r="F122" s="51">
        <f>SUM(F24:F119)</f>
        <v>555309</v>
      </c>
      <c r="G122" s="50">
        <f>SUM(G24:G119)</f>
        <v>2743852</v>
      </c>
      <c r="H122" s="50">
        <f>SUM(H24:H119)</f>
        <v>3299161</v>
      </c>
      <c r="I122" s="50">
        <f>SUM(I24:I119)</f>
        <v>2494416</v>
      </c>
      <c r="J122" s="50">
        <f>D122+G122</f>
        <v>13403846</v>
      </c>
      <c r="K122" s="50">
        <f>E122+H122</f>
        <v>15898262</v>
      </c>
      <c r="L122" s="51">
        <f>SUM(L24:L119)</f>
        <v>20397440</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6.xml><?xml version="1.0" encoding="utf-8"?>
<worksheet xmlns="http://schemas.openxmlformats.org/spreadsheetml/2006/main" xmlns:r="http://schemas.openxmlformats.org/officeDocument/2006/relationships">
  <sheetPr>
    <pageSetUpPr fitToPage="1"/>
  </sheetPr>
  <dimension ref="A1:K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4" t="s">
        <v>0</v>
      </c>
      <c r="B1" s="74"/>
      <c r="C1" s="74"/>
      <c r="D1" s="74"/>
      <c r="E1" s="74"/>
      <c r="F1" s="74"/>
      <c r="G1" s="74"/>
      <c r="H1" s="74"/>
      <c r="I1" s="74"/>
      <c r="J1" s="74"/>
      <c r="K1" s="74"/>
    </row>
    <row r="2" spans="1:11" ht="11.25" customHeight="1">
      <c r="A2" s="75" t="s">
        <v>1</v>
      </c>
      <c r="B2" s="75"/>
      <c r="C2" s="75"/>
      <c r="D2" s="75"/>
      <c r="E2" s="75"/>
      <c r="F2" s="75"/>
      <c r="G2" s="75"/>
      <c r="H2" s="75"/>
      <c r="I2" s="75"/>
      <c r="J2" s="75"/>
      <c r="K2" s="75"/>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153</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128</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154</v>
      </c>
      <c r="C23" s="84"/>
      <c r="D23" s="95" t="s">
        <v>132</v>
      </c>
      <c r="E23" s="94" t="s">
        <v>26</v>
      </c>
      <c r="F23" s="15" t="s">
        <v>154</v>
      </c>
      <c r="G23" s="43" t="s">
        <v>132</v>
      </c>
      <c r="H23" s="15" t="s">
        <v>26</v>
      </c>
      <c r="I23" s="15" t="s">
        <v>154</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1504</v>
      </c>
      <c r="C25" s="42">
        <v>31</v>
      </c>
      <c r="D25" s="100">
        <v>11206</v>
      </c>
      <c r="E25" s="99">
        <f aca="true" t="shared" si="0" ref="E25:E29">SUM(B25:D25)</f>
        <v>12741</v>
      </c>
      <c r="F25" s="42">
        <v>657</v>
      </c>
      <c r="G25" s="101">
        <v>4276</v>
      </c>
      <c r="H25" s="43">
        <f aca="true" t="shared" si="1" ref="H25:H120">SUM(F25:G25)</f>
        <v>4933</v>
      </c>
      <c r="I25" s="43">
        <f aca="true" t="shared" si="2" ref="I25:I120">SUM(B25+C25+F25)</f>
        <v>2192</v>
      </c>
      <c r="J25" s="43">
        <f>D25+G25</f>
        <v>15482</v>
      </c>
      <c r="K25" s="43">
        <f aca="true" t="shared" si="3" ref="K25:K120">SUM(I25:J25)</f>
        <v>17674</v>
      </c>
    </row>
    <row r="26" spans="1:11" ht="11.25" customHeight="1">
      <c r="A26" s="99" t="s">
        <v>28</v>
      </c>
      <c r="B26" s="42">
        <v>3089</v>
      </c>
      <c r="C26" s="42">
        <v>0</v>
      </c>
      <c r="D26" s="100">
        <v>53364</v>
      </c>
      <c r="E26" s="99">
        <f t="shared" si="0"/>
        <v>56453</v>
      </c>
      <c r="F26" s="42">
        <v>0</v>
      </c>
      <c r="G26" s="101">
        <v>4387</v>
      </c>
      <c r="H26" s="43">
        <f t="shared" si="1"/>
        <v>4387</v>
      </c>
      <c r="I26" s="43">
        <f t="shared" si="2"/>
        <v>3089</v>
      </c>
      <c r="J26" s="43">
        <f aca="true" t="shared" si="4" ref="J26:J120">SUM(D26+G26)</f>
        <v>57751</v>
      </c>
      <c r="K26" s="43">
        <f t="shared" si="3"/>
        <v>60840</v>
      </c>
    </row>
    <row r="27" spans="1:11" ht="11.25" customHeight="1">
      <c r="A27" s="99" t="s">
        <v>29</v>
      </c>
      <c r="B27" s="42">
        <v>1569</v>
      </c>
      <c r="C27" s="42">
        <v>9</v>
      </c>
      <c r="D27" s="100">
        <v>11717</v>
      </c>
      <c r="E27" s="99">
        <f t="shared" si="0"/>
        <v>13295</v>
      </c>
      <c r="F27" s="42">
        <v>110</v>
      </c>
      <c r="G27" s="101">
        <v>2377</v>
      </c>
      <c r="H27" s="43">
        <f t="shared" si="1"/>
        <v>2487</v>
      </c>
      <c r="I27" s="43">
        <f t="shared" si="2"/>
        <v>1688</v>
      </c>
      <c r="J27" s="43">
        <f t="shared" si="4"/>
        <v>14094</v>
      </c>
      <c r="K27" s="43">
        <f t="shared" si="3"/>
        <v>15782</v>
      </c>
    </row>
    <row r="28" spans="1:11" ht="11.25" customHeight="1">
      <c r="A28" s="99" t="s">
        <v>30</v>
      </c>
      <c r="B28" s="42">
        <v>1188</v>
      </c>
      <c r="C28" s="42">
        <v>1602</v>
      </c>
      <c r="D28" s="100">
        <v>18719</v>
      </c>
      <c r="E28" s="99">
        <f t="shared" si="0"/>
        <v>21509</v>
      </c>
      <c r="F28" s="42">
        <v>449</v>
      </c>
      <c r="G28" s="101">
        <v>3864</v>
      </c>
      <c r="H28" s="43">
        <f t="shared" si="1"/>
        <v>4313</v>
      </c>
      <c r="I28" s="43">
        <f t="shared" si="2"/>
        <v>3239</v>
      </c>
      <c r="J28" s="43">
        <f t="shared" si="4"/>
        <v>22583</v>
      </c>
      <c r="K28" s="43">
        <f t="shared" si="3"/>
        <v>25822</v>
      </c>
    </row>
    <row r="29" spans="1:11" ht="11.25" customHeight="1">
      <c r="A29" s="99" t="s">
        <v>31</v>
      </c>
      <c r="B29" s="42">
        <v>15</v>
      </c>
      <c r="C29" s="42">
        <v>301</v>
      </c>
      <c r="D29" s="100">
        <v>3069</v>
      </c>
      <c r="E29" s="99">
        <f t="shared" si="0"/>
        <v>3385</v>
      </c>
      <c r="F29" s="42">
        <v>14</v>
      </c>
      <c r="G29" s="101">
        <v>156</v>
      </c>
      <c r="H29" s="43">
        <f t="shared" si="1"/>
        <v>170</v>
      </c>
      <c r="I29" s="43">
        <f t="shared" si="2"/>
        <v>330</v>
      </c>
      <c r="J29" s="43">
        <f t="shared" si="4"/>
        <v>3225</v>
      </c>
      <c r="K29" s="43">
        <f t="shared" si="3"/>
        <v>3555</v>
      </c>
    </row>
    <row r="30" spans="1:11" ht="11.25" customHeight="1">
      <c r="A30" s="99" t="s">
        <v>32</v>
      </c>
      <c r="B30" s="42"/>
      <c r="C30" s="42"/>
      <c r="D30" s="100"/>
      <c r="E30" s="99"/>
      <c r="F30" s="42"/>
      <c r="G30" s="101">
        <v>0</v>
      </c>
      <c r="H30" s="43">
        <f t="shared" si="1"/>
        <v>0</v>
      </c>
      <c r="I30" s="43">
        <f t="shared" si="2"/>
        <v>0</v>
      </c>
      <c r="J30" s="43">
        <f t="shared" si="4"/>
        <v>0</v>
      </c>
      <c r="K30" s="43">
        <f t="shared" si="3"/>
        <v>0</v>
      </c>
    </row>
    <row r="31" spans="1:11" ht="11.25" customHeight="1">
      <c r="A31" s="99" t="s">
        <v>33</v>
      </c>
      <c r="B31" s="42">
        <v>9470</v>
      </c>
      <c r="C31" s="42">
        <v>49207</v>
      </c>
      <c r="D31" s="100">
        <v>432929</v>
      </c>
      <c r="E31" s="99">
        <f aca="true" t="shared" si="5" ref="E31:E120">SUM(B31:D31)</f>
        <v>491606</v>
      </c>
      <c r="F31" s="42">
        <v>3029</v>
      </c>
      <c r="G31" s="101">
        <v>36114</v>
      </c>
      <c r="H31" s="43">
        <f t="shared" si="1"/>
        <v>39143</v>
      </c>
      <c r="I31" s="43">
        <f t="shared" si="2"/>
        <v>61706</v>
      </c>
      <c r="J31" s="43">
        <f t="shared" si="4"/>
        <v>469043</v>
      </c>
      <c r="K31" s="43">
        <f t="shared" si="3"/>
        <v>530749</v>
      </c>
    </row>
    <row r="32" spans="1:1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195</v>
      </c>
      <c r="D33" s="100">
        <v>897</v>
      </c>
      <c r="E33" s="99">
        <f t="shared" si="5"/>
        <v>1092</v>
      </c>
      <c r="F33" s="42">
        <v>0</v>
      </c>
      <c r="G33" s="101">
        <v>11</v>
      </c>
      <c r="H33" s="43">
        <f t="shared" si="1"/>
        <v>11</v>
      </c>
      <c r="I33" s="43">
        <f t="shared" si="2"/>
        <v>195</v>
      </c>
      <c r="J33" s="43">
        <f t="shared" si="4"/>
        <v>908</v>
      </c>
      <c r="K33" s="43">
        <f t="shared" si="3"/>
        <v>1103</v>
      </c>
    </row>
    <row r="34" spans="1:11" ht="11.25" customHeight="1">
      <c r="A34" s="99" t="s">
        <v>36</v>
      </c>
      <c r="B34" s="42">
        <v>12593</v>
      </c>
      <c r="C34" s="42">
        <v>0</v>
      </c>
      <c r="D34" s="100">
        <v>179444</v>
      </c>
      <c r="E34" s="99">
        <f t="shared" si="5"/>
        <v>192037</v>
      </c>
      <c r="F34" s="42">
        <v>254</v>
      </c>
      <c r="G34" s="101">
        <v>23590</v>
      </c>
      <c r="H34" s="43">
        <f t="shared" si="1"/>
        <v>23844</v>
      </c>
      <c r="I34" s="43">
        <f t="shared" si="2"/>
        <v>12847</v>
      </c>
      <c r="J34" s="43">
        <f t="shared" si="4"/>
        <v>203034</v>
      </c>
      <c r="K34" s="43">
        <f t="shared" si="3"/>
        <v>215881</v>
      </c>
    </row>
    <row r="35" spans="1:11" ht="11.25" customHeight="1">
      <c r="A35" s="99" t="s">
        <v>37</v>
      </c>
      <c r="B35" s="42">
        <v>60544</v>
      </c>
      <c r="C35" s="42">
        <v>209809</v>
      </c>
      <c r="D35" s="100">
        <v>1842601</v>
      </c>
      <c r="E35" s="99">
        <f t="shared" si="5"/>
        <v>2112954</v>
      </c>
      <c r="F35" s="42">
        <v>54346</v>
      </c>
      <c r="G35" s="101">
        <v>306464</v>
      </c>
      <c r="H35" s="43">
        <f t="shared" si="1"/>
        <v>360810</v>
      </c>
      <c r="I35" s="43">
        <f t="shared" si="2"/>
        <v>324699</v>
      </c>
      <c r="J35" s="43">
        <f t="shared" si="4"/>
        <v>2149065</v>
      </c>
      <c r="K35" s="43">
        <f t="shared" si="3"/>
        <v>2473764</v>
      </c>
    </row>
    <row r="36" spans="1:11" ht="11.25" customHeight="1">
      <c r="A36" s="99" t="s">
        <v>38</v>
      </c>
      <c r="B36" s="42">
        <v>653</v>
      </c>
      <c r="C36" s="42">
        <v>389</v>
      </c>
      <c r="D36" s="100">
        <v>7688</v>
      </c>
      <c r="E36" s="99">
        <f t="shared" si="5"/>
        <v>8730</v>
      </c>
      <c r="F36" s="42">
        <v>155</v>
      </c>
      <c r="G36" s="101">
        <v>1047</v>
      </c>
      <c r="H36" s="43">
        <f t="shared" si="1"/>
        <v>1202</v>
      </c>
      <c r="I36" s="43">
        <f t="shared" si="2"/>
        <v>1197</v>
      </c>
      <c r="J36" s="43">
        <f t="shared" si="4"/>
        <v>8735</v>
      </c>
      <c r="K36" s="43">
        <f t="shared" si="3"/>
        <v>9932</v>
      </c>
    </row>
    <row r="37" spans="1:11" ht="11.25" customHeight="1">
      <c r="A37" s="99" t="s">
        <v>39</v>
      </c>
      <c r="B37" s="42">
        <v>35487</v>
      </c>
      <c r="C37" s="42">
        <v>32806</v>
      </c>
      <c r="D37" s="100">
        <v>291591</v>
      </c>
      <c r="E37" s="99">
        <f t="shared" si="5"/>
        <v>359884</v>
      </c>
      <c r="F37" s="42">
        <v>1404</v>
      </c>
      <c r="G37" s="101">
        <v>16047</v>
      </c>
      <c r="H37" s="43">
        <f t="shared" si="1"/>
        <v>17451</v>
      </c>
      <c r="I37" s="43">
        <f t="shared" si="2"/>
        <v>69697</v>
      </c>
      <c r="J37" s="43">
        <f t="shared" si="4"/>
        <v>307638</v>
      </c>
      <c r="K37" s="43">
        <f t="shared" si="3"/>
        <v>377335</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3</v>
      </c>
      <c r="C39" s="42">
        <v>8</v>
      </c>
      <c r="D39" s="100">
        <v>74</v>
      </c>
      <c r="E39" s="99">
        <f t="shared" si="5"/>
        <v>85</v>
      </c>
      <c r="F39" s="42">
        <v>0</v>
      </c>
      <c r="G39" s="101">
        <v>3</v>
      </c>
      <c r="H39" s="43">
        <f t="shared" si="1"/>
        <v>3</v>
      </c>
      <c r="I39" s="43">
        <f t="shared" si="2"/>
        <v>11</v>
      </c>
      <c r="J39" s="43">
        <f t="shared" si="4"/>
        <v>77</v>
      </c>
      <c r="K39" s="43">
        <f t="shared" si="3"/>
        <v>88</v>
      </c>
    </row>
    <row r="40" spans="1:11" ht="11.25" customHeight="1">
      <c r="A40" s="99" t="s">
        <v>42</v>
      </c>
      <c r="B40" s="42">
        <v>10877</v>
      </c>
      <c r="C40" s="42">
        <v>534</v>
      </c>
      <c r="D40" s="100">
        <v>4369363</v>
      </c>
      <c r="E40" s="99">
        <f t="shared" si="5"/>
        <v>4380774</v>
      </c>
      <c r="F40" s="42">
        <v>16678</v>
      </c>
      <c r="G40" s="101">
        <v>243947</v>
      </c>
      <c r="H40" s="43">
        <f t="shared" si="1"/>
        <v>260625</v>
      </c>
      <c r="I40" s="43">
        <f t="shared" si="2"/>
        <v>28089</v>
      </c>
      <c r="J40" s="43">
        <f t="shared" si="4"/>
        <v>4613310</v>
      </c>
      <c r="K40" s="43">
        <f t="shared" si="3"/>
        <v>4641399</v>
      </c>
    </row>
    <row r="41" spans="1:11" ht="11.25" customHeight="1">
      <c r="A41" s="99" t="s">
        <v>43</v>
      </c>
      <c r="B41" s="42">
        <v>32083</v>
      </c>
      <c r="C41" s="42">
        <v>2831</v>
      </c>
      <c r="D41" s="100">
        <v>4427073</v>
      </c>
      <c r="E41" s="99">
        <f t="shared" si="5"/>
        <v>4461987</v>
      </c>
      <c r="F41" s="42">
        <v>1672</v>
      </c>
      <c r="G41" s="101">
        <v>200690</v>
      </c>
      <c r="H41" s="43">
        <f t="shared" si="1"/>
        <v>202362</v>
      </c>
      <c r="I41" s="43">
        <f t="shared" si="2"/>
        <v>36586</v>
      </c>
      <c r="J41" s="43">
        <f t="shared" si="4"/>
        <v>4627763</v>
      </c>
      <c r="K41" s="43">
        <f t="shared" si="3"/>
        <v>4664349</v>
      </c>
    </row>
    <row r="42" spans="1:11" ht="11.25" customHeight="1">
      <c r="A42" s="99" t="s">
        <v>44</v>
      </c>
      <c r="B42" s="42">
        <v>17918</v>
      </c>
      <c r="C42" s="42">
        <v>72</v>
      </c>
      <c r="D42" s="100">
        <v>123436</v>
      </c>
      <c r="E42" s="99">
        <f t="shared" si="5"/>
        <v>141426</v>
      </c>
      <c r="F42" s="42">
        <v>39</v>
      </c>
      <c r="G42" s="101">
        <v>141</v>
      </c>
      <c r="H42" s="43">
        <f t="shared" si="1"/>
        <v>180</v>
      </c>
      <c r="I42" s="43">
        <f t="shared" si="2"/>
        <v>18029</v>
      </c>
      <c r="J42" s="43">
        <f t="shared" si="4"/>
        <v>123577</v>
      </c>
      <c r="K42" s="43">
        <f t="shared" si="3"/>
        <v>141606</v>
      </c>
    </row>
    <row r="43" spans="1:11" ht="11.25" customHeight="1">
      <c r="A43" s="99" t="s">
        <v>45</v>
      </c>
      <c r="B43" s="42">
        <v>11</v>
      </c>
      <c r="C43" s="42">
        <v>354</v>
      </c>
      <c r="D43" s="100">
        <v>1520</v>
      </c>
      <c r="E43" s="99">
        <f t="shared" si="5"/>
        <v>1885</v>
      </c>
      <c r="F43" s="42">
        <v>139</v>
      </c>
      <c r="G43" s="101">
        <v>747</v>
      </c>
      <c r="H43" s="43">
        <f t="shared" si="1"/>
        <v>886</v>
      </c>
      <c r="I43" s="43">
        <f t="shared" si="2"/>
        <v>504</v>
      </c>
      <c r="J43" s="43">
        <f t="shared" si="4"/>
        <v>2267</v>
      </c>
      <c r="K43" s="43">
        <f t="shared" si="3"/>
        <v>2771</v>
      </c>
    </row>
    <row r="44" spans="1:11" ht="11.25" customHeight="1">
      <c r="A44" s="99" t="s">
        <v>46</v>
      </c>
      <c r="B44" s="42">
        <v>375</v>
      </c>
      <c r="C44" s="42">
        <v>49</v>
      </c>
      <c r="D44" s="100">
        <v>43180</v>
      </c>
      <c r="E44" s="99">
        <f t="shared" si="5"/>
        <v>43604</v>
      </c>
      <c r="F44" s="42">
        <v>194</v>
      </c>
      <c r="G44" s="101">
        <v>3376</v>
      </c>
      <c r="H44" s="43">
        <f t="shared" si="1"/>
        <v>3570</v>
      </c>
      <c r="I44" s="43">
        <f t="shared" si="2"/>
        <v>618</v>
      </c>
      <c r="J44" s="43">
        <f t="shared" si="4"/>
        <v>46556</v>
      </c>
      <c r="K44" s="43">
        <f t="shared" si="3"/>
        <v>47174</v>
      </c>
    </row>
    <row r="45" spans="1:11" ht="11.25" customHeight="1">
      <c r="A45" s="99" t="s">
        <v>47</v>
      </c>
      <c r="B45" s="42">
        <v>13269</v>
      </c>
      <c r="C45" s="42">
        <v>10240</v>
      </c>
      <c r="D45" s="100">
        <v>95019</v>
      </c>
      <c r="E45" s="99">
        <f t="shared" si="5"/>
        <v>118528</v>
      </c>
      <c r="F45" s="42">
        <v>1371</v>
      </c>
      <c r="G45" s="101">
        <v>10840</v>
      </c>
      <c r="H45" s="43">
        <f t="shared" si="1"/>
        <v>12211</v>
      </c>
      <c r="I45" s="43">
        <f t="shared" si="2"/>
        <v>24880</v>
      </c>
      <c r="J45" s="43">
        <f t="shared" si="4"/>
        <v>105859</v>
      </c>
      <c r="K45" s="43">
        <f t="shared" si="3"/>
        <v>130739</v>
      </c>
    </row>
    <row r="46" spans="1:11" ht="11.25" customHeight="1">
      <c r="A46" s="99" t="s">
        <v>48</v>
      </c>
      <c r="B46" s="42">
        <v>20093</v>
      </c>
      <c r="C46" s="42">
        <v>9</v>
      </c>
      <c r="D46" s="100">
        <v>221372</v>
      </c>
      <c r="E46" s="99">
        <f t="shared" si="5"/>
        <v>241474</v>
      </c>
      <c r="F46" s="42">
        <v>2</v>
      </c>
      <c r="G46" s="101">
        <v>234</v>
      </c>
      <c r="H46" s="43">
        <f t="shared" si="1"/>
        <v>236</v>
      </c>
      <c r="I46" s="43">
        <f t="shared" si="2"/>
        <v>20104</v>
      </c>
      <c r="J46" s="43">
        <f t="shared" si="4"/>
        <v>221606</v>
      </c>
      <c r="K46" s="43">
        <f t="shared" si="3"/>
        <v>241710</v>
      </c>
    </row>
    <row r="47" spans="1:11" ht="11.25" customHeight="1">
      <c r="A47" s="99" t="s">
        <v>49</v>
      </c>
      <c r="B47" s="42"/>
      <c r="C47" s="42"/>
      <c r="D47" s="100">
        <v>0</v>
      </c>
      <c r="E47" s="99">
        <f t="shared" si="5"/>
        <v>0</v>
      </c>
      <c r="F47" s="42"/>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583</v>
      </c>
      <c r="H48" s="43">
        <f t="shared" si="1"/>
        <v>583</v>
      </c>
      <c r="I48" s="43">
        <f t="shared" si="2"/>
        <v>0</v>
      </c>
      <c r="J48" s="43">
        <f t="shared" si="4"/>
        <v>583</v>
      </c>
      <c r="K48" s="43">
        <f t="shared" si="3"/>
        <v>583</v>
      </c>
    </row>
    <row r="49" spans="1:11" ht="11.25" customHeight="1">
      <c r="A49" s="99" t="s">
        <v>51</v>
      </c>
      <c r="B49" s="42">
        <v>29728</v>
      </c>
      <c r="C49" s="42">
        <v>578</v>
      </c>
      <c r="D49" s="100">
        <v>281461</v>
      </c>
      <c r="E49" s="99">
        <f t="shared" si="5"/>
        <v>311767</v>
      </c>
      <c r="F49" s="42">
        <v>1683</v>
      </c>
      <c r="G49" s="101">
        <v>11178</v>
      </c>
      <c r="H49" s="43">
        <f t="shared" si="1"/>
        <v>12861</v>
      </c>
      <c r="I49" s="43">
        <f t="shared" si="2"/>
        <v>31989</v>
      </c>
      <c r="J49" s="43">
        <f t="shared" si="4"/>
        <v>292639</v>
      </c>
      <c r="K49" s="43">
        <f t="shared" si="3"/>
        <v>324628</v>
      </c>
    </row>
    <row r="50" spans="1:11" ht="11.25" customHeight="1">
      <c r="A50" s="99" t="s">
        <v>52</v>
      </c>
      <c r="B50" s="42">
        <v>0</v>
      </c>
      <c r="C50" s="42">
        <v>12</v>
      </c>
      <c r="D50" s="100">
        <v>78</v>
      </c>
      <c r="E50" s="99">
        <f t="shared" si="5"/>
        <v>90</v>
      </c>
      <c r="F50" s="42">
        <v>7</v>
      </c>
      <c r="G50" s="101">
        <v>49</v>
      </c>
      <c r="H50" s="43">
        <f t="shared" si="1"/>
        <v>56</v>
      </c>
      <c r="I50" s="43">
        <f t="shared" si="2"/>
        <v>19</v>
      </c>
      <c r="J50" s="43">
        <f t="shared" si="4"/>
        <v>127</v>
      </c>
      <c r="K50" s="43">
        <f t="shared" si="3"/>
        <v>146</v>
      </c>
    </row>
    <row r="51" spans="1:11" ht="11.25" customHeight="1">
      <c r="A51" s="99" t="s">
        <v>53</v>
      </c>
      <c r="B51" s="42">
        <v>46831</v>
      </c>
      <c r="C51" s="42">
        <v>7502</v>
      </c>
      <c r="D51" s="100">
        <v>402507</v>
      </c>
      <c r="E51" s="99">
        <f t="shared" si="5"/>
        <v>456840</v>
      </c>
      <c r="F51" s="42">
        <v>1363</v>
      </c>
      <c r="G51" s="101">
        <v>15098</v>
      </c>
      <c r="H51" s="43">
        <f t="shared" si="1"/>
        <v>16461</v>
      </c>
      <c r="I51" s="43">
        <f t="shared" si="2"/>
        <v>55696</v>
      </c>
      <c r="J51" s="43">
        <f t="shared" si="4"/>
        <v>417605</v>
      </c>
      <c r="K51" s="43">
        <f t="shared" si="3"/>
        <v>473301</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82060</v>
      </c>
      <c r="C55" s="42">
        <v>128682</v>
      </c>
      <c r="D55" s="100">
        <v>1495876</v>
      </c>
      <c r="E55" s="99">
        <f t="shared" si="5"/>
        <v>1706618</v>
      </c>
      <c r="F55" s="42">
        <v>29182</v>
      </c>
      <c r="G55" s="101">
        <v>358089</v>
      </c>
      <c r="H55" s="43">
        <f t="shared" si="1"/>
        <v>387271</v>
      </c>
      <c r="I55" s="43">
        <f t="shared" si="2"/>
        <v>239924</v>
      </c>
      <c r="J55" s="43">
        <f t="shared" si="4"/>
        <v>1853965</v>
      </c>
      <c r="K55" s="43">
        <f t="shared" si="3"/>
        <v>2093889</v>
      </c>
    </row>
    <row r="56" spans="1:11" ht="11.25" customHeight="1">
      <c r="A56" s="99" t="s">
        <v>58</v>
      </c>
      <c r="B56" s="42">
        <v>3772</v>
      </c>
      <c r="C56" s="42">
        <v>1215</v>
      </c>
      <c r="D56" s="100">
        <v>58676</v>
      </c>
      <c r="E56" s="99">
        <f t="shared" si="5"/>
        <v>63663</v>
      </c>
      <c r="F56" s="42">
        <v>477</v>
      </c>
      <c r="G56" s="101">
        <v>12952</v>
      </c>
      <c r="H56" s="43">
        <f t="shared" si="1"/>
        <v>13429</v>
      </c>
      <c r="I56" s="43">
        <f t="shared" si="2"/>
        <v>5464</v>
      </c>
      <c r="J56" s="43">
        <f t="shared" si="4"/>
        <v>71628</v>
      </c>
      <c r="K56" s="43">
        <f t="shared" si="3"/>
        <v>77092</v>
      </c>
    </row>
    <row r="57" spans="1:11" ht="11.25" customHeight="1">
      <c r="A57" s="99" t="s">
        <v>59</v>
      </c>
      <c r="B57" s="42">
        <v>9044</v>
      </c>
      <c r="C57" s="42">
        <v>87489</v>
      </c>
      <c r="D57" s="100">
        <v>617080</v>
      </c>
      <c r="E57" s="99">
        <f t="shared" si="5"/>
        <v>713613</v>
      </c>
      <c r="F57" s="42">
        <v>37873</v>
      </c>
      <c r="G57" s="101">
        <v>465867</v>
      </c>
      <c r="H57" s="43">
        <f t="shared" si="1"/>
        <v>503740</v>
      </c>
      <c r="I57" s="43">
        <f t="shared" si="2"/>
        <v>134406</v>
      </c>
      <c r="J57" s="43">
        <f t="shared" si="4"/>
        <v>1082947</v>
      </c>
      <c r="K57" s="43">
        <f t="shared" si="3"/>
        <v>1217353</v>
      </c>
    </row>
    <row r="58" spans="1:11" ht="11.25" customHeight="1">
      <c r="A58" s="99" t="s">
        <v>60</v>
      </c>
      <c r="B58" s="42">
        <v>401881</v>
      </c>
      <c r="C58" s="42">
        <v>193</v>
      </c>
      <c r="D58" s="100">
        <v>2945188</v>
      </c>
      <c r="E58" s="99">
        <f t="shared" si="5"/>
        <v>3347262</v>
      </c>
      <c r="F58" s="42">
        <v>11672</v>
      </c>
      <c r="G58" s="101">
        <v>63219</v>
      </c>
      <c r="H58" s="43">
        <f t="shared" si="1"/>
        <v>74891</v>
      </c>
      <c r="I58" s="43">
        <f t="shared" si="2"/>
        <v>413746</v>
      </c>
      <c r="J58" s="43">
        <f t="shared" si="4"/>
        <v>3008407</v>
      </c>
      <c r="K58" s="43">
        <f t="shared" si="3"/>
        <v>3422153</v>
      </c>
    </row>
    <row r="59" spans="1:11" ht="11.25" customHeight="1">
      <c r="A59" s="99" t="s">
        <v>61</v>
      </c>
      <c r="B59" s="42">
        <v>54199</v>
      </c>
      <c r="C59" s="42">
        <v>258156</v>
      </c>
      <c r="D59" s="100">
        <v>2178894</v>
      </c>
      <c r="E59" s="99">
        <f t="shared" si="5"/>
        <v>2491249</v>
      </c>
      <c r="F59" s="42">
        <v>40853</v>
      </c>
      <c r="G59" s="101">
        <v>387794</v>
      </c>
      <c r="H59" s="43">
        <f t="shared" si="1"/>
        <v>428647</v>
      </c>
      <c r="I59" s="43">
        <f t="shared" si="2"/>
        <v>353208</v>
      </c>
      <c r="J59" s="43">
        <f t="shared" si="4"/>
        <v>2566688</v>
      </c>
      <c r="K59" s="43">
        <f t="shared" si="3"/>
        <v>2919896</v>
      </c>
    </row>
    <row r="60" spans="1:11" ht="11.25" customHeight="1">
      <c r="A60" s="99" t="s">
        <v>62</v>
      </c>
      <c r="B60" s="42">
        <v>0</v>
      </c>
      <c r="C60" s="42">
        <v>0</v>
      </c>
      <c r="D60" s="100">
        <v>0</v>
      </c>
      <c r="E60" s="99">
        <f t="shared" si="5"/>
        <v>0</v>
      </c>
      <c r="F60" s="42">
        <v>72</v>
      </c>
      <c r="G60" s="101">
        <v>358</v>
      </c>
      <c r="H60" s="43">
        <f t="shared" si="1"/>
        <v>430</v>
      </c>
      <c r="I60" s="43">
        <f t="shared" si="2"/>
        <v>72</v>
      </c>
      <c r="J60" s="43">
        <f t="shared" si="4"/>
        <v>358</v>
      </c>
      <c r="K60" s="43">
        <f t="shared" si="3"/>
        <v>430</v>
      </c>
    </row>
    <row r="61" spans="1:11" ht="11.25" customHeight="1">
      <c r="A61" s="99" t="s">
        <v>63</v>
      </c>
      <c r="B61" s="42">
        <v>831</v>
      </c>
      <c r="C61" s="42">
        <v>207</v>
      </c>
      <c r="D61" s="100">
        <v>8301</v>
      </c>
      <c r="E61" s="99">
        <f t="shared" si="5"/>
        <v>9339</v>
      </c>
      <c r="F61" s="42">
        <v>116</v>
      </c>
      <c r="G61" s="101">
        <v>2502</v>
      </c>
      <c r="H61" s="43">
        <f t="shared" si="1"/>
        <v>2618</v>
      </c>
      <c r="I61" s="43">
        <f t="shared" si="2"/>
        <v>1154</v>
      </c>
      <c r="J61" s="43">
        <f t="shared" si="4"/>
        <v>10803</v>
      </c>
      <c r="K61" s="43">
        <f t="shared" si="3"/>
        <v>11957</v>
      </c>
    </row>
    <row r="62" spans="1:11" ht="11.25" customHeight="1">
      <c r="A62" s="99" t="s">
        <v>64</v>
      </c>
      <c r="B62" s="42">
        <v>48248</v>
      </c>
      <c r="C62" s="42">
        <v>1</v>
      </c>
      <c r="D62" s="100">
        <v>278138</v>
      </c>
      <c r="E62" s="99">
        <f t="shared" si="5"/>
        <v>326387</v>
      </c>
      <c r="F62" s="42">
        <v>153</v>
      </c>
      <c r="G62" s="101">
        <v>929</v>
      </c>
      <c r="H62" s="43">
        <f t="shared" si="1"/>
        <v>1082</v>
      </c>
      <c r="I62" s="43">
        <f t="shared" si="2"/>
        <v>48402</v>
      </c>
      <c r="J62" s="43">
        <f t="shared" si="4"/>
        <v>279067</v>
      </c>
      <c r="K62" s="43">
        <f t="shared" si="3"/>
        <v>327469</v>
      </c>
    </row>
    <row r="63" spans="1:11" ht="11.25" customHeight="1">
      <c r="A63" s="99" t="s">
        <v>65</v>
      </c>
      <c r="B63" s="42">
        <v>646</v>
      </c>
      <c r="C63" s="42">
        <v>98</v>
      </c>
      <c r="D63" s="100">
        <v>3825</v>
      </c>
      <c r="E63" s="99">
        <f t="shared" si="5"/>
        <v>4569</v>
      </c>
      <c r="F63" s="42">
        <v>98</v>
      </c>
      <c r="G63" s="101">
        <v>1024</v>
      </c>
      <c r="H63" s="43">
        <f t="shared" si="1"/>
        <v>1122</v>
      </c>
      <c r="I63" s="43">
        <f t="shared" si="2"/>
        <v>842</v>
      </c>
      <c r="J63" s="43">
        <f t="shared" si="4"/>
        <v>4849</v>
      </c>
      <c r="K63" s="43">
        <f t="shared" si="3"/>
        <v>5691</v>
      </c>
    </row>
    <row r="64" spans="1:11" ht="11.25" customHeight="1">
      <c r="A64" s="99" t="s">
        <v>66</v>
      </c>
      <c r="B64" s="42">
        <v>4122</v>
      </c>
      <c r="C64" s="42">
        <v>0</v>
      </c>
      <c r="D64" s="100">
        <v>36613</v>
      </c>
      <c r="E64" s="99">
        <f t="shared" si="5"/>
        <v>40735</v>
      </c>
      <c r="F64" s="42">
        <v>97</v>
      </c>
      <c r="G64" s="101">
        <v>743</v>
      </c>
      <c r="H64" s="43">
        <f t="shared" si="1"/>
        <v>840</v>
      </c>
      <c r="I64" s="43">
        <f t="shared" si="2"/>
        <v>4219</v>
      </c>
      <c r="J64" s="43">
        <f t="shared" si="4"/>
        <v>37356</v>
      </c>
      <c r="K64" s="43">
        <f t="shared" si="3"/>
        <v>41575</v>
      </c>
    </row>
    <row r="65" spans="1:11" ht="11.25" customHeight="1">
      <c r="A65" s="99" t="s">
        <v>67</v>
      </c>
      <c r="B65" s="42">
        <v>2134</v>
      </c>
      <c r="C65" s="42">
        <v>695</v>
      </c>
      <c r="D65" s="100">
        <v>30912</v>
      </c>
      <c r="E65" s="99">
        <f t="shared" si="5"/>
        <v>33741</v>
      </c>
      <c r="F65" s="42">
        <v>441</v>
      </c>
      <c r="G65" s="101">
        <v>6780</v>
      </c>
      <c r="H65" s="43">
        <f t="shared" si="1"/>
        <v>7221</v>
      </c>
      <c r="I65" s="43">
        <f t="shared" si="2"/>
        <v>3270</v>
      </c>
      <c r="J65" s="43">
        <f t="shared" si="4"/>
        <v>37692</v>
      </c>
      <c r="K65" s="43">
        <f t="shared" si="3"/>
        <v>40962</v>
      </c>
    </row>
    <row r="66" spans="1:11" ht="11.25" customHeight="1">
      <c r="A66" s="99" t="s">
        <v>68</v>
      </c>
      <c r="B66" s="42">
        <v>17512</v>
      </c>
      <c r="C66" s="42">
        <v>2686</v>
      </c>
      <c r="D66" s="100">
        <v>119126</v>
      </c>
      <c r="E66" s="99">
        <f t="shared" si="5"/>
        <v>139324</v>
      </c>
      <c r="F66" s="42">
        <v>1886</v>
      </c>
      <c r="G66" s="101">
        <v>15252</v>
      </c>
      <c r="H66" s="43">
        <f t="shared" si="1"/>
        <v>17138</v>
      </c>
      <c r="I66" s="43">
        <f t="shared" si="2"/>
        <v>22084</v>
      </c>
      <c r="J66" s="43">
        <f t="shared" si="4"/>
        <v>134378</v>
      </c>
      <c r="K66" s="43">
        <f t="shared" si="3"/>
        <v>156462</v>
      </c>
    </row>
    <row r="67" spans="1:11" ht="11.25" customHeight="1">
      <c r="A67" s="99" t="s">
        <v>69</v>
      </c>
      <c r="B67" s="42">
        <v>1227</v>
      </c>
      <c r="C67" s="42">
        <v>351</v>
      </c>
      <c r="D67" s="100">
        <v>10306</v>
      </c>
      <c r="E67" s="99">
        <f t="shared" si="5"/>
        <v>11884</v>
      </c>
      <c r="F67" s="42">
        <v>215</v>
      </c>
      <c r="G67" s="101">
        <v>1215</v>
      </c>
      <c r="H67" s="43">
        <f t="shared" si="1"/>
        <v>1430</v>
      </c>
      <c r="I67" s="43">
        <f t="shared" si="2"/>
        <v>1793</v>
      </c>
      <c r="J67" s="43">
        <f t="shared" si="4"/>
        <v>11521</v>
      </c>
      <c r="K67" s="43">
        <f t="shared" si="3"/>
        <v>13314</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20413</v>
      </c>
      <c r="C69" s="42">
        <v>6730</v>
      </c>
      <c r="D69" s="100">
        <v>222250</v>
      </c>
      <c r="E69" s="99">
        <f t="shared" si="5"/>
        <v>249393</v>
      </c>
      <c r="F69" s="42">
        <v>9919</v>
      </c>
      <c r="G69" s="101">
        <v>70164</v>
      </c>
      <c r="H69" s="43">
        <f t="shared" si="1"/>
        <v>80083</v>
      </c>
      <c r="I69" s="43">
        <f t="shared" si="2"/>
        <v>37062</v>
      </c>
      <c r="J69" s="43">
        <f t="shared" si="4"/>
        <v>292414</v>
      </c>
      <c r="K69" s="43">
        <f t="shared" si="3"/>
        <v>329476</v>
      </c>
    </row>
    <row r="70" spans="1:11" ht="11.25" customHeight="1">
      <c r="A70" s="99" t="s">
        <v>72</v>
      </c>
      <c r="B70" s="42">
        <v>277</v>
      </c>
      <c r="C70" s="42">
        <v>41</v>
      </c>
      <c r="D70" s="100">
        <v>2225</v>
      </c>
      <c r="E70" s="99">
        <f t="shared" si="5"/>
        <v>2543</v>
      </c>
      <c r="F70" s="42">
        <v>50</v>
      </c>
      <c r="G70" s="101">
        <v>251</v>
      </c>
      <c r="H70" s="43">
        <f t="shared" si="1"/>
        <v>301</v>
      </c>
      <c r="I70" s="43">
        <f t="shared" si="2"/>
        <v>368</v>
      </c>
      <c r="J70" s="43">
        <f t="shared" si="4"/>
        <v>2476</v>
      </c>
      <c r="K70" s="43">
        <f t="shared" si="3"/>
        <v>2844</v>
      </c>
    </row>
    <row r="71" spans="1:11" ht="11.25" customHeight="1">
      <c r="A71" s="99" t="s">
        <v>73</v>
      </c>
      <c r="B71" s="42">
        <v>15777</v>
      </c>
      <c r="C71" s="42">
        <v>7951</v>
      </c>
      <c r="D71" s="100">
        <v>142071</v>
      </c>
      <c r="E71" s="99">
        <f t="shared" si="5"/>
        <v>165799</v>
      </c>
      <c r="F71" s="42">
        <v>5361</v>
      </c>
      <c r="G71" s="101">
        <v>23682</v>
      </c>
      <c r="H71" s="43">
        <f t="shared" si="1"/>
        <v>29043</v>
      </c>
      <c r="I71" s="43">
        <f t="shared" si="2"/>
        <v>29089</v>
      </c>
      <c r="J71" s="43">
        <f t="shared" si="4"/>
        <v>165753</v>
      </c>
      <c r="K71" s="43">
        <f t="shared" si="3"/>
        <v>194842</v>
      </c>
    </row>
    <row r="72" spans="1:11" ht="11.25" customHeight="1">
      <c r="A72" s="99" t="s">
        <v>74</v>
      </c>
      <c r="B72" s="42">
        <v>14061</v>
      </c>
      <c r="C72" s="42">
        <v>557</v>
      </c>
      <c r="D72" s="100">
        <v>99475</v>
      </c>
      <c r="E72" s="99">
        <f t="shared" si="5"/>
        <v>114093</v>
      </c>
      <c r="F72" s="42">
        <v>2349</v>
      </c>
      <c r="G72" s="101">
        <v>29938</v>
      </c>
      <c r="H72" s="43">
        <f t="shared" si="1"/>
        <v>32287</v>
      </c>
      <c r="I72" s="43">
        <f t="shared" si="2"/>
        <v>16967</v>
      </c>
      <c r="J72" s="43">
        <f t="shared" si="4"/>
        <v>129413</v>
      </c>
      <c r="K72" s="43">
        <f t="shared" si="3"/>
        <v>146380</v>
      </c>
    </row>
    <row r="73" spans="1:11" ht="11.25" customHeight="1">
      <c r="A73" s="99" t="s">
        <v>75</v>
      </c>
      <c r="B73" s="42">
        <v>0</v>
      </c>
      <c r="C73" s="42">
        <v>10</v>
      </c>
      <c r="D73" s="100">
        <v>88</v>
      </c>
      <c r="E73" s="99">
        <f t="shared" si="5"/>
        <v>98</v>
      </c>
      <c r="F73" s="42">
        <v>0</v>
      </c>
      <c r="G73" s="101">
        <v>0</v>
      </c>
      <c r="H73" s="43">
        <f t="shared" si="1"/>
        <v>0</v>
      </c>
      <c r="I73" s="43">
        <f t="shared" si="2"/>
        <v>10</v>
      </c>
      <c r="J73" s="43">
        <f t="shared" si="4"/>
        <v>88</v>
      </c>
      <c r="K73" s="43">
        <f t="shared" si="3"/>
        <v>98</v>
      </c>
    </row>
    <row r="74" spans="1:11" ht="11.25" customHeight="1">
      <c r="A74" s="99" t="s">
        <v>76</v>
      </c>
      <c r="B74" s="42">
        <v>79411</v>
      </c>
      <c r="C74" s="42">
        <v>6459</v>
      </c>
      <c r="D74" s="100">
        <v>428055</v>
      </c>
      <c r="E74" s="99">
        <f t="shared" si="5"/>
        <v>513925</v>
      </c>
      <c r="F74" s="42">
        <v>6133</v>
      </c>
      <c r="G74" s="101">
        <v>46364</v>
      </c>
      <c r="H74" s="43">
        <f t="shared" si="1"/>
        <v>52497</v>
      </c>
      <c r="I74" s="43">
        <f t="shared" si="2"/>
        <v>92003</v>
      </c>
      <c r="J74" s="43">
        <f t="shared" si="4"/>
        <v>474419</v>
      </c>
      <c r="K74" s="43">
        <f t="shared" si="3"/>
        <v>566422</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44589</v>
      </c>
      <c r="C76" s="42">
        <v>0</v>
      </c>
      <c r="D76" s="100">
        <v>529456</v>
      </c>
      <c r="E76" s="99">
        <f t="shared" si="5"/>
        <v>574045</v>
      </c>
      <c r="F76" s="42">
        <v>3853</v>
      </c>
      <c r="G76" s="101">
        <v>104980</v>
      </c>
      <c r="H76" s="43">
        <f t="shared" si="1"/>
        <v>108833</v>
      </c>
      <c r="I76" s="43">
        <f t="shared" si="2"/>
        <v>48442</v>
      </c>
      <c r="J76" s="43">
        <f t="shared" si="4"/>
        <v>634436</v>
      </c>
      <c r="K76" s="43">
        <f t="shared" si="3"/>
        <v>682878</v>
      </c>
    </row>
    <row r="77" spans="1:11" ht="11.25" customHeight="1">
      <c r="A77" s="99" t="s">
        <v>79</v>
      </c>
      <c r="B77" s="42">
        <v>95</v>
      </c>
      <c r="C77" s="42">
        <v>123</v>
      </c>
      <c r="D77" s="100">
        <v>1430</v>
      </c>
      <c r="E77" s="99">
        <f t="shared" si="5"/>
        <v>1648</v>
      </c>
      <c r="F77" s="42">
        <v>4</v>
      </c>
      <c r="G77" s="101">
        <v>239</v>
      </c>
      <c r="H77" s="43">
        <f t="shared" si="1"/>
        <v>243</v>
      </c>
      <c r="I77" s="43">
        <f t="shared" si="2"/>
        <v>222</v>
      </c>
      <c r="J77" s="43">
        <f t="shared" si="4"/>
        <v>1669</v>
      </c>
      <c r="K77" s="43">
        <f t="shared" si="3"/>
        <v>1891</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186</v>
      </c>
      <c r="C79" s="42">
        <v>0</v>
      </c>
      <c r="D79" s="100">
        <v>2792</v>
      </c>
      <c r="E79" s="99">
        <f t="shared" si="5"/>
        <v>2978</v>
      </c>
      <c r="F79" s="42">
        <v>95</v>
      </c>
      <c r="G79" s="101">
        <v>426</v>
      </c>
      <c r="H79" s="43">
        <f t="shared" si="1"/>
        <v>521</v>
      </c>
      <c r="I79" s="43">
        <f t="shared" si="2"/>
        <v>281</v>
      </c>
      <c r="J79" s="43">
        <f t="shared" si="4"/>
        <v>3218</v>
      </c>
      <c r="K79" s="43">
        <f t="shared" si="3"/>
        <v>3499</v>
      </c>
    </row>
    <row r="80" spans="1:11" ht="11.25" customHeight="1">
      <c r="A80" s="99" t="s">
        <v>82</v>
      </c>
      <c r="B80" s="42">
        <v>0</v>
      </c>
      <c r="C80" s="42">
        <v>98</v>
      </c>
      <c r="D80" s="100">
        <v>546</v>
      </c>
      <c r="E80" s="99">
        <f t="shared" si="5"/>
        <v>644</v>
      </c>
      <c r="F80" s="42">
        <v>15</v>
      </c>
      <c r="G80" s="101">
        <v>432</v>
      </c>
      <c r="H80" s="43">
        <f t="shared" si="1"/>
        <v>447</v>
      </c>
      <c r="I80" s="43">
        <f t="shared" si="2"/>
        <v>113</v>
      </c>
      <c r="J80" s="43">
        <f t="shared" si="4"/>
        <v>978</v>
      </c>
      <c r="K80" s="43">
        <f t="shared" si="3"/>
        <v>1091</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206</v>
      </c>
      <c r="C82" s="42">
        <v>0</v>
      </c>
      <c r="D82" s="100">
        <v>2015</v>
      </c>
      <c r="E82" s="99">
        <f t="shared" si="5"/>
        <v>2221</v>
      </c>
      <c r="F82" s="42">
        <v>29</v>
      </c>
      <c r="G82" s="101">
        <v>321</v>
      </c>
      <c r="H82" s="43">
        <f t="shared" si="1"/>
        <v>350</v>
      </c>
      <c r="I82" s="43">
        <f t="shared" si="2"/>
        <v>235</v>
      </c>
      <c r="J82" s="43">
        <f t="shared" si="4"/>
        <v>2336</v>
      </c>
      <c r="K82" s="43">
        <f t="shared" si="3"/>
        <v>2571</v>
      </c>
    </row>
    <row r="83" spans="1:11" ht="11.25" customHeight="1">
      <c r="A83" s="99" t="s">
        <v>85</v>
      </c>
      <c r="B83" s="42">
        <v>5413</v>
      </c>
      <c r="C83" s="42">
        <v>85</v>
      </c>
      <c r="D83" s="100">
        <v>48443</v>
      </c>
      <c r="E83" s="99">
        <f t="shared" si="5"/>
        <v>53941</v>
      </c>
      <c r="F83" s="42">
        <v>103</v>
      </c>
      <c r="G83" s="101">
        <v>244</v>
      </c>
      <c r="H83" s="43">
        <f t="shared" si="1"/>
        <v>347</v>
      </c>
      <c r="I83" s="43">
        <f t="shared" si="2"/>
        <v>5601</v>
      </c>
      <c r="J83" s="43">
        <f t="shared" si="4"/>
        <v>48687</v>
      </c>
      <c r="K83" s="43">
        <f t="shared" si="3"/>
        <v>54288</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row>
    <row r="86" spans="1:11" ht="11.25" customHeight="1">
      <c r="A86" s="99" t="s">
        <v>88</v>
      </c>
      <c r="B86" s="42"/>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c r="G87" s="101">
        <v>0</v>
      </c>
      <c r="H87" s="43">
        <f t="shared" si="1"/>
        <v>0</v>
      </c>
      <c r="I87" s="43">
        <f t="shared" si="2"/>
        <v>0</v>
      </c>
      <c r="J87" s="43">
        <f t="shared" si="4"/>
        <v>0</v>
      </c>
      <c r="K87" s="43">
        <f t="shared" si="3"/>
        <v>0</v>
      </c>
    </row>
    <row r="88" spans="1:11" ht="11.25" customHeight="1">
      <c r="A88" s="99" t="s">
        <v>90</v>
      </c>
      <c r="B88" s="42">
        <v>374</v>
      </c>
      <c r="C88" s="42">
        <v>54</v>
      </c>
      <c r="D88" s="100">
        <v>2941</v>
      </c>
      <c r="E88" s="99">
        <f t="shared" si="5"/>
        <v>3369</v>
      </c>
      <c r="F88" s="42">
        <v>75</v>
      </c>
      <c r="G88" s="101">
        <v>354</v>
      </c>
      <c r="H88" s="43">
        <f t="shared" si="1"/>
        <v>429</v>
      </c>
      <c r="I88" s="43">
        <f t="shared" si="2"/>
        <v>503</v>
      </c>
      <c r="J88" s="43">
        <f t="shared" si="4"/>
        <v>3295</v>
      </c>
      <c r="K88" s="43">
        <f t="shared" si="3"/>
        <v>3798</v>
      </c>
    </row>
    <row r="89" spans="1:11" ht="11.25" customHeight="1">
      <c r="A89" s="99" t="s">
        <v>91</v>
      </c>
      <c r="B89" s="42">
        <v>3185</v>
      </c>
      <c r="C89" s="42">
        <v>0</v>
      </c>
      <c r="D89" s="100">
        <v>43265</v>
      </c>
      <c r="E89" s="99">
        <f t="shared" si="5"/>
        <v>46450</v>
      </c>
      <c r="F89" s="42">
        <v>0</v>
      </c>
      <c r="G89" s="101">
        <v>2683</v>
      </c>
      <c r="H89" s="43">
        <f t="shared" si="1"/>
        <v>2683</v>
      </c>
      <c r="I89" s="43">
        <f t="shared" si="2"/>
        <v>3185</v>
      </c>
      <c r="J89" s="43">
        <f t="shared" si="4"/>
        <v>45948</v>
      </c>
      <c r="K89" s="43">
        <f t="shared" si="3"/>
        <v>49133</v>
      </c>
    </row>
    <row r="90" spans="1:11" ht="11.25" customHeight="1">
      <c r="A90" s="99" t="s">
        <v>92</v>
      </c>
      <c r="B90" s="42">
        <v>268</v>
      </c>
      <c r="C90" s="42">
        <v>109</v>
      </c>
      <c r="D90" s="100">
        <v>6399</v>
      </c>
      <c r="E90" s="99">
        <f t="shared" si="5"/>
        <v>6776</v>
      </c>
      <c r="F90" s="42">
        <v>6</v>
      </c>
      <c r="G90" s="101">
        <v>187</v>
      </c>
      <c r="H90" s="43">
        <f t="shared" si="1"/>
        <v>193</v>
      </c>
      <c r="I90" s="43">
        <f t="shared" si="2"/>
        <v>383</v>
      </c>
      <c r="J90" s="43">
        <f t="shared" si="4"/>
        <v>6586</v>
      </c>
      <c r="K90" s="43">
        <f t="shared" si="3"/>
        <v>6969</v>
      </c>
    </row>
    <row r="91" spans="1:11" ht="11.25" customHeight="1">
      <c r="A91" s="99" t="s">
        <v>93</v>
      </c>
      <c r="B91" s="42">
        <v>41681</v>
      </c>
      <c r="C91" s="42">
        <v>19620</v>
      </c>
      <c r="D91" s="100">
        <v>436022</v>
      </c>
      <c r="E91" s="99">
        <f t="shared" si="5"/>
        <v>497323</v>
      </c>
      <c r="F91" s="42">
        <v>6431</v>
      </c>
      <c r="G91" s="101">
        <v>38845</v>
      </c>
      <c r="H91" s="43">
        <f t="shared" si="1"/>
        <v>45276</v>
      </c>
      <c r="I91" s="43">
        <f t="shared" si="2"/>
        <v>67732</v>
      </c>
      <c r="J91" s="43">
        <f t="shared" si="4"/>
        <v>474867</v>
      </c>
      <c r="K91" s="43">
        <f t="shared" si="3"/>
        <v>542599</v>
      </c>
    </row>
    <row r="92" spans="1:11" ht="11.25" customHeight="1">
      <c r="A92" s="99" t="s">
        <v>94</v>
      </c>
      <c r="B92" s="42">
        <v>11579</v>
      </c>
      <c r="C92" s="42">
        <v>0</v>
      </c>
      <c r="D92" s="100">
        <v>125753</v>
      </c>
      <c r="E92" s="99">
        <f t="shared" si="5"/>
        <v>137332</v>
      </c>
      <c r="F92" s="42">
        <v>232</v>
      </c>
      <c r="G92" s="101">
        <v>32216</v>
      </c>
      <c r="H92" s="43">
        <f t="shared" si="1"/>
        <v>32448</v>
      </c>
      <c r="I92" s="43">
        <f t="shared" si="2"/>
        <v>11811</v>
      </c>
      <c r="J92" s="43">
        <f t="shared" si="4"/>
        <v>157969</v>
      </c>
      <c r="K92" s="43">
        <f t="shared" si="3"/>
        <v>169780</v>
      </c>
    </row>
    <row r="93" spans="1:11" ht="11.25" customHeight="1">
      <c r="A93" s="99" t="s">
        <v>95</v>
      </c>
      <c r="B93" s="42">
        <v>20319</v>
      </c>
      <c r="C93" s="42">
        <v>50</v>
      </c>
      <c r="D93" s="100">
        <v>225336</v>
      </c>
      <c r="E93" s="99">
        <f t="shared" si="5"/>
        <v>245705</v>
      </c>
      <c r="F93" s="42">
        <v>424</v>
      </c>
      <c r="G93" s="101">
        <v>2518</v>
      </c>
      <c r="H93" s="43">
        <f t="shared" si="1"/>
        <v>2942</v>
      </c>
      <c r="I93" s="43">
        <f t="shared" si="2"/>
        <v>20793</v>
      </c>
      <c r="J93" s="43">
        <f t="shared" si="4"/>
        <v>227854</v>
      </c>
      <c r="K93" s="43">
        <f t="shared" si="3"/>
        <v>248647</v>
      </c>
    </row>
    <row r="94" spans="1:11" ht="11.25" customHeight="1">
      <c r="A94" s="99" t="s">
        <v>96</v>
      </c>
      <c r="B94" s="42">
        <v>55021</v>
      </c>
      <c r="C94" s="42">
        <v>523</v>
      </c>
      <c r="D94" s="100">
        <v>342480</v>
      </c>
      <c r="E94" s="99">
        <f t="shared" si="5"/>
        <v>398024</v>
      </c>
      <c r="F94" s="42">
        <v>684</v>
      </c>
      <c r="G94" s="101">
        <v>9804</v>
      </c>
      <c r="H94" s="43">
        <f t="shared" si="1"/>
        <v>10488</v>
      </c>
      <c r="I94" s="43">
        <f t="shared" si="2"/>
        <v>56228</v>
      </c>
      <c r="J94" s="43">
        <f t="shared" si="4"/>
        <v>352284</v>
      </c>
      <c r="K94" s="43">
        <f t="shared" si="3"/>
        <v>408512</v>
      </c>
    </row>
    <row r="95" spans="1:11" ht="11.25" customHeight="1">
      <c r="A95" s="99" t="s">
        <v>97</v>
      </c>
      <c r="B95" s="42">
        <v>16</v>
      </c>
      <c r="C95" s="42">
        <v>157</v>
      </c>
      <c r="D95" s="100">
        <v>1017</v>
      </c>
      <c r="E95" s="99">
        <f t="shared" si="5"/>
        <v>1190</v>
      </c>
      <c r="F95" s="42">
        <v>49</v>
      </c>
      <c r="G95" s="101">
        <v>771</v>
      </c>
      <c r="H95" s="43">
        <f t="shared" si="1"/>
        <v>820</v>
      </c>
      <c r="I95" s="43">
        <f t="shared" si="2"/>
        <v>222</v>
      </c>
      <c r="J95" s="43">
        <f t="shared" si="4"/>
        <v>1788</v>
      </c>
      <c r="K95" s="43">
        <f t="shared" si="3"/>
        <v>2010</v>
      </c>
    </row>
    <row r="96" spans="1:11" ht="11.25" customHeight="1">
      <c r="A96" s="99" t="s">
        <v>98</v>
      </c>
      <c r="B96" s="42">
        <v>53571</v>
      </c>
      <c r="C96" s="42">
        <v>280</v>
      </c>
      <c r="D96" s="100">
        <v>570635</v>
      </c>
      <c r="E96" s="99">
        <f t="shared" si="5"/>
        <v>624486</v>
      </c>
      <c r="F96" s="42">
        <v>5201</v>
      </c>
      <c r="G96" s="101">
        <v>3682</v>
      </c>
      <c r="H96" s="43">
        <f t="shared" si="1"/>
        <v>8883</v>
      </c>
      <c r="I96" s="43">
        <f t="shared" si="2"/>
        <v>59052</v>
      </c>
      <c r="J96" s="43">
        <f t="shared" si="4"/>
        <v>574317</v>
      </c>
      <c r="K96" s="43">
        <f t="shared" si="3"/>
        <v>633369</v>
      </c>
    </row>
    <row r="97" spans="1:11" ht="11.25" customHeight="1">
      <c r="A97" s="99" t="s">
        <v>99</v>
      </c>
      <c r="B97" s="42">
        <v>806</v>
      </c>
      <c r="C97" s="42">
        <v>0</v>
      </c>
      <c r="D97" s="100">
        <v>3534</v>
      </c>
      <c r="E97" s="99">
        <f t="shared" si="5"/>
        <v>4340</v>
      </c>
      <c r="F97" s="42">
        <v>9</v>
      </c>
      <c r="G97" s="101">
        <v>62</v>
      </c>
      <c r="H97" s="43">
        <f t="shared" si="1"/>
        <v>71</v>
      </c>
      <c r="I97" s="43">
        <f t="shared" si="2"/>
        <v>815</v>
      </c>
      <c r="J97" s="43">
        <f t="shared" si="4"/>
        <v>3596</v>
      </c>
      <c r="K97" s="43">
        <f t="shared" si="3"/>
        <v>4411</v>
      </c>
    </row>
    <row r="98" spans="1:11" ht="11.25" customHeight="1">
      <c r="A98" s="99" t="s">
        <v>100</v>
      </c>
      <c r="B98" s="42">
        <v>4651</v>
      </c>
      <c r="C98" s="42">
        <v>299</v>
      </c>
      <c r="D98" s="100">
        <v>49697</v>
      </c>
      <c r="E98" s="99">
        <f t="shared" si="5"/>
        <v>54647</v>
      </c>
      <c r="F98" s="42">
        <v>53</v>
      </c>
      <c r="G98" s="101">
        <v>1410</v>
      </c>
      <c r="H98" s="43">
        <f t="shared" si="1"/>
        <v>1463</v>
      </c>
      <c r="I98" s="43">
        <f t="shared" si="2"/>
        <v>5003</v>
      </c>
      <c r="J98" s="43">
        <f t="shared" si="4"/>
        <v>51107</v>
      </c>
      <c r="K98" s="43">
        <f t="shared" si="3"/>
        <v>56110</v>
      </c>
    </row>
    <row r="99" spans="1:11" ht="11.25" customHeight="1">
      <c r="A99" s="99" t="s">
        <v>101</v>
      </c>
      <c r="B99" s="42">
        <v>374</v>
      </c>
      <c r="C99" s="42">
        <v>2</v>
      </c>
      <c r="D99" s="100">
        <v>8166</v>
      </c>
      <c r="E99" s="99">
        <f t="shared" si="5"/>
        <v>8542</v>
      </c>
      <c r="F99" s="42">
        <v>5</v>
      </c>
      <c r="G99" s="101">
        <v>941</v>
      </c>
      <c r="H99" s="43">
        <f t="shared" si="1"/>
        <v>946</v>
      </c>
      <c r="I99" s="43">
        <f t="shared" si="2"/>
        <v>381</v>
      </c>
      <c r="J99" s="43">
        <f t="shared" si="4"/>
        <v>9107</v>
      </c>
      <c r="K99" s="43">
        <f t="shared" si="3"/>
        <v>9488</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1704</v>
      </c>
      <c r="C104" s="42">
        <v>40</v>
      </c>
      <c r="D104" s="100">
        <v>17992</v>
      </c>
      <c r="E104" s="99">
        <f t="shared" si="5"/>
        <v>19736</v>
      </c>
      <c r="F104" s="42">
        <v>13</v>
      </c>
      <c r="G104" s="101">
        <v>81600</v>
      </c>
      <c r="H104" s="43">
        <f t="shared" si="1"/>
        <v>81613</v>
      </c>
      <c r="I104" s="43">
        <f t="shared" si="2"/>
        <v>1757</v>
      </c>
      <c r="J104" s="43">
        <f t="shared" si="4"/>
        <v>99592</v>
      </c>
      <c r="K104" s="43">
        <f t="shared" si="3"/>
        <v>101349</v>
      </c>
    </row>
    <row r="105" spans="1:11" ht="11.25" customHeight="1">
      <c r="A105" s="99" t="s">
        <v>107</v>
      </c>
      <c r="B105" s="42">
        <v>0</v>
      </c>
      <c r="C105" s="42">
        <v>0</v>
      </c>
      <c r="D105" s="100">
        <v>0</v>
      </c>
      <c r="E105" s="99">
        <f t="shared" si="5"/>
        <v>0</v>
      </c>
      <c r="F105" s="42"/>
      <c r="G105" s="101">
        <v>0</v>
      </c>
      <c r="H105" s="43">
        <f t="shared" si="1"/>
        <v>0</v>
      </c>
      <c r="I105" s="43">
        <f t="shared" si="2"/>
        <v>0</v>
      </c>
      <c r="J105" s="43">
        <f t="shared" si="4"/>
        <v>0</v>
      </c>
      <c r="K105" s="43">
        <f t="shared" si="3"/>
        <v>0</v>
      </c>
    </row>
    <row r="106" spans="1:11" ht="11.25" customHeight="1">
      <c r="A106" s="99" t="s">
        <v>108</v>
      </c>
      <c r="B106" s="42">
        <v>12367</v>
      </c>
      <c r="C106" s="42">
        <v>6768</v>
      </c>
      <c r="D106" s="100">
        <v>165869</v>
      </c>
      <c r="E106" s="99">
        <f t="shared" si="5"/>
        <v>185004</v>
      </c>
      <c r="F106" s="42">
        <v>5624</v>
      </c>
      <c r="G106" s="101">
        <v>34822</v>
      </c>
      <c r="H106" s="43">
        <f t="shared" si="1"/>
        <v>40446</v>
      </c>
      <c r="I106" s="43">
        <f t="shared" si="2"/>
        <v>24759</v>
      </c>
      <c r="J106" s="43">
        <f t="shared" si="4"/>
        <v>200691</v>
      </c>
      <c r="K106" s="43">
        <f t="shared" si="3"/>
        <v>225450</v>
      </c>
    </row>
    <row r="107" spans="1:11" ht="11.25" customHeight="1">
      <c r="A107" s="99" t="s">
        <v>109</v>
      </c>
      <c r="B107" s="42">
        <v>2338</v>
      </c>
      <c r="C107" s="42">
        <v>1018</v>
      </c>
      <c r="D107" s="100">
        <v>17772</v>
      </c>
      <c r="E107" s="99">
        <f t="shared" si="5"/>
        <v>21128</v>
      </c>
      <c r="F107" s="42">
        <v>1388</v>
      </c>
      <c r="G107" s="101">
        <v>10435</v>
      </c>
      <c r="H107" s="43">
        <f t="shared" si="1"/>
        <v>11823</v>
      </c>
      <c r="I107" s="43">
        <f t="shared" si="2"/>
        <v>4744</v>
      </c>
      <c r="J107" s="43">
        <f t="shared" si="4"/>
        <v>28207</v>
      </c>
      <c r="K107" s="43">
        <f t="shared" si="3"/>
        <v>32951</v>
      </c>
    </row>
    <row r="108" spans="1:11" ht="11.25" customHeight="1">
      <c r="A108" s="99" t="s">
        <v>110</v>
      </c>
      <c r="B108" s="42">
        <v>100165</v>
      </c>
      <c r="C108" s="42">
        <v>38820</v>
      </c>
      <c r="D108" s="100">
        <v>659690</v>
      </c>
      <c r="E108" s="99">
        <f t="shared" si="5"/>
        <v>798675</v>
      </c>
      <c r="F108" s="42">
        <v>2460</v>
      </c>
      <c r="G108" s="101">
        <v>19902</v>
      </c>
      <c r="H108" s="43">
        <f t="shared" si="1"/>
        <v>22362</v>
      </c>
      <c r="I108" s="43">
        <f t="shared" si="2"/>
        <v>141445</v>
      </c>
      <c r="J108" s="43">
        <f t="shared" si="4"/>
        <v>679592</v>
      </c>
      <c r="K108" s="43">
        <f t="shared" si="3"/>
        <v>821037</v>
      </c>
    </row>
    <row r="109" spans="1:11" ht="11.25" customHeight="1">
      <c r="A109" s="99" t="s">
        <v>111</v>
      </c>
      <c r="B109" s="42">
        <v>178185</v>
      </c>
      <c r="C109" s="42">
        <v>36988</v>
      </c>
      <c r="D109" s="100">
        <v>1337537</v>
      </c>
      <c r="E109" s="99">
        <f t="shared" si="5"/>
        <v>1552710</v>
      </c>
      <c r="F109" s="42">
        <v>15737</v>
      </c>
      <c r="G109" s="101">
        <v>170313</v>
      </c>
      <c r="H109" s="43">
        <f t="shared" si="1"/>
        <v>186050</v>
      </c>
      <c r="I109" s="43">
        <f t="shared" si="2"/>
        <v>230910</v>
      </c>
      <c r="J109" s="43">
        <f t="shared" si="4"/>
        <v>1507850</v>
      </c>
      <c r="K109" s="43">
        <f t="shared" si="3"/>
        <v>1738760</v>
      </c>
    </row>
    <row r="110" spans="1:11" ht="11.25" customHeight="1">
      <c r="A110" s="99" t="s">
        <v>112</v>
      </c>
      <c r="B110" s="42">
        <v>1979</v>
      </c>
      <c r="C110" s="42">
        <v>1411</v>
      </c>
      <c r="D110" s="100">
        <v>16697</v>
      </c>
      <c r="E110" s="99">
        <f t="shared" si="5"/>
        <v>20087</v>
      </c>
      <c r="F110" s="42">
        <v>97</v>
      </c>
      <c r="G110" s="101">
        <v>2752</v>
      </c>
      <c r="H110" s="43">
        <f t="shared" si="1"/>
        <v>2849</v>
      </c>
      <c r="I110" s="43">
        <f t="shared" si="2"/>
        <v>3487</v>
      </c>
      <c r="J110" s="43">
        <f t="shared" si="4"/>
        <v>19449</v>
      </c>
      <c r="K110" s="43">
        <f t="shared" si="3"/>
        <v>22936</v>
      </c>
    </row>
    <row r="111" spans="1:11" ht="11.25" customHeight="1">
      <c r="A111" s="99" t="s">
        <v>113</v>
      </c>
      <c r="B111" s="42">
        <v>565</v>
      </c>
      <c r="C111" s="42">
        <v>224</v>
      </c>
      <c r="D111" s="100">
        <v>8848</v>
      </c>
      <c r="E111" s="99">
        <f t="shared" si="5"/>
        <v>9637</v>
      </c>
      <c r="F111" s="42">
        <v>390</v>
      </c>
      <c r="G111" s="101">
        <v>5832</v>
      </c>
      <c r="H111" s="43">
        <f t="shared" si="1"/>
        <v>6222</v>
      </c>
      <c r="I111" s="43">
        <f t="shared" si="2"/>
        <v>1179</v>
      </c>
      <c r="J111" s="43">
        <f t="shared" si="4"/>
        <v>14680</v>
      </c>
      <c r="K111" s="43">
        <f t="shared" si="3"/>
        <v>15859</v>
      </c>
    </row>
    <row r="112" spans="1:11" ht="11.25" customHeight="1">
      <c r="A112" s="99" t="s">
        <v>114</v>
      </c>
      <c r="B112" s="42">
        <v>0</v>
      </c>
      <c r="C112" s="42">
        <v>0</v>
      </c>
      <c r="D112" s="100">
        <v>0</v>
      </c>
      <c r="E112" s="99">
        <f t="shared" si="5"/>
        <v>0</v>
      </c>
      <c r="F112" s="42">
        <v>0</v>
      </c>
      <c r="G112" s="101"/>
      <c r="H112" s="43">
        <f t="shared" si="1"/>
        <v>0</v>
      </c>
      <c r="I112" s="43">
        <f t="shared" si="2"/>
        <v>0</v>
      </c>
      <c r="J112" s="43">
        <f t="shared" si="4"/>
        <v>0</v>
      </c>
      <c r="K112" s="43">
        <f t="shared" si="3"/>
        <v>0</v>
      </c>
    </row>
    <row r="113" spans="1:11"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row>
    <row r="114" spans="1:11" ht="11.25" customHeight="1">
      <c r="A114" s="99" t="s">
        <v>116</v>
      </c>
      <c r="B114" s="42">
        <v>24020</v>
      </c>
      <c r="C114" s="42">
        <v>30</v>
      </c>
      <c r="D114" s="100">
        <v>199620</v>
      </c>
      <c r="E114" s="99">
        <f t="shared" si="5"/>
        <v>223670</v>
      </c>
      <c r="F114" s="42">
        <v>82</v>
      </c>
      <c r="G114" s="101">
        <v>353</v>
      </c>
      <c r="H114" s="43">
        <f t="shared" si="1"/>
        <v>435</v>
      </c>
      <c r="I114" s="43">
        <f t="shared" si="2"/>
        <v>24132</v>
      </c>
      <c r="J114" s="43">
        <f t="shared" si="4"/>
        <v>199973</v>
      </c>
      <c r="K114" s="43">
        <f t="shared" si="3"/>
        <v>224105</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v>0</v>
      </c>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1616572</v>
      </c>
      <c r="C123" s="43">
        <f>SUM(C25:C122)</f>
        <v>924758</v>
      </c>
      <c r="D123" s="43">
        <f>SUM(D25:D120)</f>
        <v>26319359</v>
      </c>
      <c r="E123" s="43">
        <f>SUM(E25:E120)</f>
        <v>28860689</v>
      </c>
      <c r="F123" s="95">
        <f>SUM(F25:F120)</f>
        <v>273572</v>
      </c>
      <c r="G123" s="43">
        <f>SUM(G25:G120)</f>
        <v>2898508</v>
      </c>
      <c r="H123" s="43">
        <f>F123+G123</f>
        <v>3172080</v>
      </c>
      <c r="I123" s="43">
        <f>SUM(I25:I120)</f>
        <v>2814902</v>
      </c>
      <c r="J123" s="43">
        <f>D123+G123</f>
        <v>29217867</v>
      </c>
      <c r="K123" s="43">
        <f>E123+H123</f>
        <v>32032769</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71" t="s">
        <v>126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7.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0</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153</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154</v>
      </c>
      <c r="C22" s="81"/>
      <c r="D22" s="15" t="s">
        <v>132</v>
      </c>
      <c r="E22" s="15" t="s">
        <v>26</v>
      </c>
      <c r="F22" s="15" t="s">
        <v>154</v>
      </c>
      <c r="G22" s="15" t="s">
        <v>132</v>
      </c>
      <c r="H22" s="15" t="s">
        <v>26</v>
      </c>
      <c r="I22" s="15" t="s">
        <v>152</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2299</v>
      </c>
      <c r="C24" s="42">
        <v>154</v>
      </c>
      <c r="D24" s="101">
        <v>17288</v>
      </c>
      <c r="E24" s="99">
        <f aca="true" t="shared" si="0" ref="E24:E119">SUM(B24:D24)</f>
        <v>19741</v>
      </c>
      <c r="F24" s="42">
        <v>978</v>
      </c>
      <c r="G24" s="101">
        <v>6264</v>
      </c>
      <c r="H24" s="43">
        <f aca="true" t="shared" si="1" ref="H24:H119">SUM(F24:G24)</f>
        <v>7242</v>
      </c>
      <c r="I24" s="43">
        <f aca="true" t="shared" si="2" ref="I24:I119">SUM(B24+C24+F24)</f>
        <v>3431</v>
      </c>
      <c r="J24" s="43">
        <f aca="true" t="shared" si="3" ref="J24:J119">SUM(D24+G24)</f>
        <v>23552</v>
      </c>
      <c r="K24" s="99">
        <f>SUM(I24:J24)</f>
        <v>26983</v>
      </c>
      <c r="L24" s="42">
        <v>28630</v>
      </c>
    </row>
    <row r="25" spans="1:12" s="108" customFormat="1" ht="11.25" customHeight="1">
      <c r="A25" s="99" t="s">
        <v>28</v>
      </c>
      <c r="B25" s="42">
        <v>3208</v>
      </c>
      <c r="C25" s="42">
        <v>9</v>
      </c>
      <c r="D25" s="101">
        <v>38997</v>
      </c>
      <c r="E25" s="99">
        <f t="shared" si="0"/>
        <v>42214</v>
      </c>
      <c r="F25" s="42">
        <v>105</v>
      </c>
      <c r="G25" s="101">
        <v>802</v>
      </c>
      <c r="H25" s="43">
        <f t="shared" si="1"/>
        <v>907</v>
      </c>
      <c r="I25" s="43">
        <f t="shared" si="2"/>
        <v>3322</v>
      </c>
      <c r="J25" s="43">
        <f t="shared" si="3"/>
        <v>39799</v>
      </c>
      <c r="K25" s="99">
        <f aca="true" t="shared" si="4" ref="K25:K119">SUM(E25+H25)</f>
        <v>43121</v>
      </c>
      <c r="L25" s="42">
        <v>89938</v>
      </c>
    </row>
    <row r="26" spans="1:12" s="108" customFormat="1" ht="11.25" customHeight="1">
      <c r="A26" s="99" t="s">
        <v>29</v>
      </c>
      <c r="B26" s="42">
        <v>1565</v>
      </c>
      <c r="C26" s="42">
        <v>42</v>
      </c>
      <c r="D26" s="101">
        <v>11730</v>
      </c>
      <c r="E26" s="99">
        <f t="shared" si="0"/>
        <v>13337</v>
      </c>
      <c r="F26" s="42">
        <v>245</v>
      </c>
      <c r="G26" s="101">
        <v>1452</v>
      </c>
      <c r="H26" s="43">
        <f t="shared" si="1"/>
        <v>1697</v>
      </c>
      <c r="I26" s="43">
        <f t="shared" si="2"/>
        <v>1852</v>
      </c>
      <c r="J26" s="43">
        <f t="shared" si="3"/>
        <v>13182</v>
      </c>
      <c r="K26" s="99">
        <f t="shared" si="4"/>
        <v>15034</v>
      </c>
      <c r="L26" s="42">
        <v>2468</v>
      </c>
    </row>
    <row r="27" spans="1:12" s="108" customFormat="1" ht="11.25" customHeight="1">
      <c r="A27" s="99" t="s">
        <v>136</v>
      </c>
      <c r="B27" s="42">
        <v>1207</v>
      </c>
      <c r="C27" s="42">
        <v>1777</v>
      </c>
      <c r="D27" s="101">
        <v>15405</v>
      </c>
      <c r="E27" s="99">
        <f t="shared" si="0"/>
        <v>18389</v>
      </c>
      <c r="F27" s="42">
        <v>626</v>
      </c>
      <c r="G27" s="101">
        <v>4421</v>
      </c>
      <c r="H27" s="43">
        <f t="shared" si="1"/>
        <v>5047</v>
      </c>
      <c r="I27" s="43">
        <f t="shared" si="2"/>
        <v>3610</v>
      </c>
      <c r="J27" s="43">
        <f t="shared" si="3"/>
        <v>19826</v>
      </c>
      <c r="K27" s="99">
        <f t="shared" si="4"/>
        <v>23436</v>
      </c>
      <c r="L27" s="42">
        <v>1779</v>
      </c>
    </row>
    <row r="28" spans="1:12" s="108" customFormat="1" ht="11.25" customHeight="1">
      <c r="A28" s="99" t="s">
        <v>31</v>
      </c>
      <c r="B28" s="42">
        <v>15</v>
      </c>
      <c r="C28" s="42">
        <v>290</v>
      </c>
      <c r="D28" s="101">
        <v>2967</v>
      </c>
      <c r="E28" s="99">
        <f t="shared" si="0"/>
        <v>3272</v>
      </c>
      <c r="F28" s="42">
        <v>7</v>
      </c>
      <c r="G28" s="101">
        <v>217</v>
      </c>
      <c r="H28" s="43">
        <f t="shared" si="1"/>
        <v>224</v>
      </c>
      <c r="I28" s="43">
        <f t="shared" si="2"/>
        <v>312</v>
      </c>
      <c r="J28" s="43">
        <f t="shared" si="3"/>
        <v>3184</v>
      </c>
      <c r="K28" s="99">
        <f t="shared" si="4"/>
        <v>3496</v>
      </c>
      <c r="L28" s="42">
        <v>4137</v>
      </c>
    </row>
    <row r="29" spans="1:12" s="108" customFormat="1" ht="11.25" customHeight="1">
      <c r="A29" s="99" t="s">
        <v>32</v>
      </c>
      <c r="B29" s="42">
        <v>4379</v>
      </c>
      <c r="C29" s="42">
        <v>89</v>
      </c>
      <c r="D29" s="101">
        <v>11559</v>
      </c>
      <c r="E29" s="99">
        <f t="shared" si="0"/>
        <v>16027</v>
      </c>
      <c r="F29" s="42">
        <v>2</v>
      </c>
      <c r="G29" s="101">
        <v>23</v>
      </c>
      <c r="H29" s="43">
        <f t="shared" si="1"/>
        <v>25</v>
      </c>
      <c r="I29" s="43">
        <f t="shared" si="2"/>
        <v>4470</v>
      </c>
      <c r="J29" s="43">
        <f t="shared" si="3"/>
        <v>11582</v>
      </c>
      <c r="K29" s="99">
        <f t="shared" si="4"/>
        <v>16052</v>
      </c>
      <c r="L29" s="42">
        <v>0</v>
      </c>
    </row>
    <row r="30" spans="1:12" s="108" customFormat="1" ht="11.25" customHeight="1">
      <c r="A30" s="99" t="s">
        <v>33</v>
      </c>
      <c r="B30" s="42">
        <v>3282</v>
      </c>
      <c r="C30" s="42">
        <v>26460</v>
      </c>
      <c r="D30" s="101">
        <v>207848</v>
      </c>
      <c r="E30" s="99">
        <f t="shared" si="0"/>
        <v>237590</v>
      </c>
      <c r="F30" s="42">
        <v>2823</v>
      </c>
      <c r="G30" s="101">
        <v>20038</v>
      </c>
      <c r="H30" s="43">
        <f t="shared" si="1"/>
        <v>22861</v>
      </c>
      <c r="I30" s="43">
        <f t="shared" si="2"/>
        <v>32565</v>
      </c>
      <c r="J30" s="43">
        <f t="shared" si="3"/>
        <v>227886</v>
      </c>
      <c r="K30" s="99">
        <f t="shared" si="4"/>
        <v>260451</v>
      </c>
      <c r="L30" s="42">
        <v>58480</v>
      </c>
    </row>
    <row r="31" spans="1:12" s="108" customFormat="1" ht="11.25" customHeight="1">
      <c r="A31" s="99" t="s">
        <v>34</v>
      </c>
      <c r="B31" s="42">
        <v>8</v>
      </c>
      <c r="C31" s="42">
        <v>0</v>
      </c>
      <c r="D31" s="101">
        <v>60</v>
      </c>
      <c r="E31" s="99">
        <f t="shared" si="0"/>
        <v>68</v>
      </c>
      <c r="F31" s="42">
        <v>0</v>
      </c>
      <c r="G31" s="101">
        <v>0</v>
      </c>
      <c r="H31" s="43">
        <f t="shared" si="1"/>
        <v>0</v>
      </c>
      <c r="I31" s="43">
        <f t="shared" si="2"/>
        <v>8</v>
      </c>
      <c r="J31" s="43">
        <f t="shared" si="3"/>
        <v>60</v>
      </c>
      <c r="K31" s="99">
        <f t="shared" si="4"/>
        <v>68</v>
      </c>
      <c r="L31" s="42">
        <v>166</v>
      </c>
    </row>
    <row r="32" spans="1:12" s="108" customFormat="1" ht="11.25" customHeight="1">
      <c r="A32" s="99" t="s">
        <v>35</v>
      </c>
      <c r="B32" s="42">
        <v>0</v>
      </c>
      <c r="C32" s="42">
        <v>195</v>
      </c>
      <c r="D32" s="101">
        <v>967</v>
      </c>
      <c r="E32" s="99">
        <f t="shared" si="0"/>
        <v>1162</v>
      </c>
      <c r="F32" s="42">
        <v>65</v>
      </c>
      <c r="G32" s="101">
        <v>497</v>
      </c>
      <c r="H32" s="43">
        <f t="shared" si="1"/>
        <v>562</v>
      </c>
      <c r="I32" s="43">
        <f t="shared" si="2"/>
        <v>260</v>
      </c>
      <c r="J32" s="43">
        <f t="shared" si="3"/>
        <v>1464</v>
      </c>
      <c r="K32" s="99">
        <f t="shared" si="4"/>
        <v>1724</v>
      </c>
      <c r="L32" s="42">
        <v>62</v>
      </c>
    </row>
    <row r="33" spans="1:12" s="108" customFormat="1" ht="11.25" customHeight="1">
      <c r="A33" s="99" t="s">
        <v>36</v>
      </c>
      <c r="B33" s="42">
        <v>13240</v>
      </c>
      <c r="C33" s="42">
        <v>0</v>
      </c>
      <c r="D33" s="101">
        <v>136680</v>
      </c>
      <c r="E33" s="99">
        <f t="shared" si="0"/>
        <v>149920</v>
      </c>
      <c r="F33" s="42">
        <v>5</v>
      </c>
      <c r="G33" s="101">
        <v>721</v>
      </c>
      <c r="H33" s="43">
        <f t="shared" si="1"/>
        <v>726</v>
      </c>
      <c r="I33" s="43">
        <f t="shared" si="2"/>
        <v>13245</v>
      </c>
      <c r="J33" s="43">
        <f t="shared" si="3"/>
        <v>137401</v>
      </c>
      <c r="K33" s="99">
        <f t="shared" si="4"/>
        <v>150646</v>
      </c>
      <c r="L33" s="42">
        <v>315235</v>
      </c>
    </row>
    <row r="34" spans="1:12" s="108" customFormat="1" ht="11.25" customHeight="1">
      <c r="A34" s="99" t="s">
        <v>37</v>
      </c>
      <c r="B34" s="42">
        <v>33077</v>
      </c>
      <c r="C34" s="42">
        <v>50531</v>
      </c>
      <c r="D34" s="101">
        <v>568071</v>
      </c>
      <c r="E34" s="99">
        <f t="shared" si="0"/>
        <v>651679</v>
      </c>
      <c r="F34" s="42">
        <v>49390</v>
      </c>
      <c r="G34" s="101">
        <v>296138</v>
      </c>
      <c r="H34" s="43">
        <f t="shared" si="1"/>
        <v>345528</v>
      </c>
      <c r="I34" s="43">
        <f t="shared" si="2"/>
        <v>132998</v>
      </c>
      <c r="J34" s="43">
        <f t="shared" si="3"/>
        <v>864209</v>
      </c>
      <c r="K34" s="99">
        <f t="shared" si="4"/>
        <v>997207</v>
      </c>
      <c r="L34" s="42">
        <v>714537</v>
      </c>
    </row>
    <row r="35" spans="1:12" s="108" customFormat="1" ht="11.25" customHeight="1">
      <c r="A35" s="99" t="s">
        <v>38</v>
      </c>
      <c r="B35" s="42">
        <v>664</v>
      </c>
      <c r="C35" s="42">
        <v>389</v>
      </c>
      <c r="D35" s="101">
        <v>7716</v>
      </c>
      <c r="E35" s="99">
        <f t="shared" si="0"/>
        <v>8769</v>
      </c>
      <c r="F35" s="42">
        <v>152</v>
      </c>
      <c r="G35" s="101">
        <v>898</v>
      </c>
      <c r="H35" s="43">
        <f t="shared" si="1"/>
        <v>1050</v>
      </c>
      <c r="I35" s="43">
        <f t="shared" si="2"/>
        <v>1205</v>
      </c>
      <c r="J35" s="43">
        <f t="shared" si="3"/>
        <v>8614</v>
      </c>
      <c r="K35" s="99">
        <f t="shared" si="4"/>
        <v>9819</v>
      </c>
      <c r="L35" s="42">
        <v>0</v>
      </c>
    </row>
    <row r="36" spans="1:12" s="108" customFormat="1" ht="11.25" customHeight="1">
      <c r="A36" s="99" t="s">
        <v>39</v>
      </c>
      <c r="B36" s="42">
        <v>13843</v>
      </c>
      <c r="C36" s="42">
        <v>8290</v>
      </c>
      <c r="D36" s="101">
        <v>141240</v>
      </c>
      <c r="E36" s="99">
        <f t="shared" si="0"/>
        <v>163373</v>
      </c>
      <c r="F36" s="42">
        <v>3119</v>
      </c>
      <c r="G36" s="101">
        <v>27396</v>
      </c>
      <c r="H36" s="43">
        <f t="shared" si="1"/>
        <v>30515</v>
      </c>
      <c r="I36" s="43">
        <f t="shared" si="2"/>
        <v>25252</v>
      </c>
      <c r="J36" s="43">
        <f t="shared" si="3"/>
        <v>168636</v>
      </c>
      <c r="K36" s="99">
        <f t="shared" si="4"/>
        <v>193888</v>
      </c>
      <c r="L36" s="42">
        <v>21827</v>
      </c>
    </row>
    <row r="37" spans="1:12" s="108" customFormat="1" ht="11.25" customHeight="1">
      <c r="A37" s="99" t="s">
        <v>40</v>
      </c>
      <c r="B37" s="42">
        <v>0</v>
      </c>
      <c r="C37" s="42">
        <v>0</v>
      </c>
      <c r="D37" s="101">
        <v>99951</v>
      </c>
      <c r="E37" s="99">
        <f t="shared" si="0"/>
        <v>99951</v>
      </c>
      <c r="F37" s="42">
        <v>0</v>
      </c>
      <c r="G37" s="101">
        <v>71360</v>
      </c>
      <c r="H37" s="43">
        <f t="shared" si="1"/>
        <v>71360</v>
      </c>
      <c r="I37" s="43">
        <f t="shared" si="2"/>
        <v>0</v>
      </c>
      <c r="J37" s="43">
        <f t="shared" si="3"/>
        <v>171311</v>
      </c>
      <c r="K37" s="99">
        <f t="shared" si="4"/>
        <v>171311</v>
      </c>
      <c r="L37" s="42">
        <v>4521</v>
      </c>
    </row>
    <row r="38" spans="1:12" s="108" customFormat="1" ht="11.25" customHeight="1">
      <c r="A38" s="99" t="s">
        <v>41</v>
      </c>
      <c r="B38" s="42">
        <v>241</v>
      </c>
      <c r="C38" s="42">
        <v>679</v>
      </c>
      <c r="D38" s="101">
        <v>6910</v>
      </c>
      <c r="E38" s="99">
        <f t="shared" si="0"/>
        <v>7830</v>
      </c>
      <c r="F38" s="42">
        <v>1986</v>
      </c>
      <c r="G38" s="101">
        <v>16310</v>
      </c>
      <c r="H38" s="43">
        <f t="shared" si="1"/>
        <v>18296</v>
      </c>
      <c r="I38" s="43">
        <f t="shared" si="2"/>
        <v>2906</v>
      </c>
      <c r="J38" s="43">
        <f t="shared" si="3"/>
        <v>23220</v>
      </c>
      <c r="K38" s="99">
        <f t="shared" si="4"/>
        <v>26126</v>
      </c>
      <c r="L38" s="42">
        <v>4610</v>
      </c>
    </row>
    <row r="39" spans="1:12" s="108" customFormat="1" ht="11.25" customHeight="1">
      <c r="A39" s="99" t="s">
        <v>42</v>
      </c>
      <c r="B39" s="42">
        <v>139</v>
      </c>
      <c r="C39" s="42">
        <v>230</v>
      </c>
      <c r="D39" s="101">
        <v>8372</v>
      </c>
      <c r="E39" s="99">
        <f t="shared" si="0"/>
        <v>8741</v>
      </c>
      <c r="F39" s="42">
        <v>1481</v>
      </c>
      <c r="G39" s="101">
        <v>7305</v>
      </c>
      <c r="H39" s="43">
        <f t="shared" si="1"/>
        <v>8786</v>
      </c>
      <c r="I39" s="43">
        <f t="shared" si="2"/>
        <v>1850</v>
      </c>
      <c r="J39" s="43">
        <f t="shared" si="3"/>
        <v>15677</v>
      </c>
      <c r="K39" s="99">
        <f t="shared" si="4"/>
        <v>17527</v>
      </c>
      <c r="L39" s="42">
        <v>17275</v>
      </c>
    </row>
    <row r="40" spans="1:12" s="108" customFormat="1" ht="11.25" customHeight="1">
      <c r="A40" s="99" t="s">
        <v>43</v>
      </c>
      <c r="B40" s="42">
        <v>0</v>
      </c>
      <c r="C40" s="42">
        <v>3084</v>
      </c>
      <c r="D40" s="101">
        <v>25859</v>
      </c>
      <c r="E40" s="99">
        <f t="shared" si="0"/>
        <v>28943</v>
      </c>
      <c r="F40" s="42">
        <v>2559</v>
      </c>
      <c r="G40" s="101">
        <v>8041</v>
      </c>
      <c r="H40" s="43">
        <f t="shared" si="1"/>
        <v>10600</v>
      </c>
      <c r="I40" s="43">
        <f t="shared" si="2"/>
        <v>5643</v>
      </c>
      <c r="J40" s="43">
        <f t="shared" si="3"/>
        <v>33900</v>
      </c>
      <c r="K40" s="99">
        <f t="shared" si="4"/>
        <v>39543</v>
      </c>
      <c r="L40" s="42">
        <v>18031</v>
      </c>
    </row>
    <row r="41" spans="1:12" s="108" customFormat="1" ht="11.25" customHeight="1">
      <c r="A41" s="99" t="s">
        <v>44</v>
      </c>
      <c r="B41" s="42">
        <v>10245</v>
      </c>
      <c r="C41" s="42">
        <v>74</v>
      </c>
      <c r="D41" s="101">
        <v>69427</v>
      </c>
      <c r="E41" s="99">
        <f t="shared" si="0"/>
        <v>79746</v>
      </c>
      <c r="F41" s="42">
        <v>26</v>
      </c>
      <c r="G41" s="101">
        <v>123</v>
      </c>
      <c r="H41" s="43">
        <f t="shared" si="1"/>
        <v>149</v>
      </c>
      <c r="I41" s="43">
        <f t="shared" si="2"/>
        <v>10345</v>
      </c>
      <c r="J41" s="43">
        <f t="shared" si="3"/>
        <v>69550</v>
      </c>
      <c r="K41" s="99">
        <f t="shared" si="4"/>
        <v>79895</v>
      </c>
      <c r="L41" s="42">
        <v>95634</v>
      </c>
    </row>
    <row r="42" spans="1:12" s="108" customFormat="1" ht="11.25" customHeight="1">
      <c r="A42" s="99" t="s">
        <v>45</v>
      </c>
      <c r="B42" s="42">
        <v>11</v>
      </c>
      <c r="C42" s="42">
        <v>385</v>
      </c>
      <c r="D42" s="101">
        <v>1688</v>
      </c>
      <c r="E42" s="99">
        <f t="shared" si="0"/>
        <v>2084</v>
      </c>
      <c r="F42" s="42">
        <v>139</v>
      </c>
      <c r="G42" s="101">
        <v>802</v>
      </c>
      <c r="H42" s="43">
        <f t="shared" si="1"/>
        <v>941</v>
      </c>
      <c r="I42" s="43">
        <f t="shared" si="2"/>
        <v>535</v>
      </c>
      <c r="J42" s="43">
        <f t="shared" si="3"/>
        <v>2490</v>
      </c>
      <c r="K42" s="99">
        <f t="shared" si="4"/>
        <v>3025</v>
      </c>
      <c r="L42" s="42">
        <v>0</v>
      </c>
    </row>
    <row r="43" spans="1:12" s="108" customFormat="1" ht="11.25" customHeight="1">
      <c r="A43" s="99" t="s">
        <v>46</v>
      </c>
      <c r="B43" s="42">
        <v>66</v>
      </c>
      <c r="C43" s="42">
        <v>3</v>
      </c>
      <c r="D43" s="101">
        <v>1864</v>
      </c>
      <c r="E43" s="99">
        <f t="shared" si="0"/>
        <v>1933</v>
      </c>
      <c r="F43" s="42">
        <v>32</v>
      </c>
      <c r="G43" s="101">
        <v>208</v>
      </c>
      <c r="H43" s="43">
        <f t="shared" si="1"/>
        <v>240</v>
      </c>
      <c r="I43" s="43">
        <f t="shared" si="2"/>
        <v>101</v>
      </c>
      <c r="J43" s="43">
        <f t="shared" si="3"/>
        <v>2072</v>
      </c>
      <c r="K43" s="99">
        <f t="shared" si="4"/>
        <v>2173</v>
      </c>
      <c r="L43" s="42">
        <v>0</v>
      </c>
    </row>
    <row r="44" spans="1:12" s="108" customFormat="1" ht="11.25" customHeight="1">
      <c r="A44" s="99" t="s">
        <v>47</v>
      </c>
      <c r="B44" s="42">
        <v>14492</v>
      </c>
      <c r="C44" s="42">
        <v>6431</v>
      </c>
      <c r="D44" s="101">
        <v>110610</v>
      </c>
      <c r="E44" s="99">
        <f t="shared" si="0"/>
        <v>131533</v>
      </c>
      <c r="F44" s="42">
        <v>2030</v>
      </c>
      <c r="G44" s="101">
        <v>14975</v>
      </c>
      <c r="H44" s="43">
        <f t="shared" si="1"/>
        <v>17005</v>
      </c>
      <c r="I44" s="43">
        <f t="shared" si="2"/>
        <v>22953</v>
      </c>
      <c r="J44" s="43">
        <f t="shared" si="3"/>
        <v>125585</v>
      </c>
      <c r="K44" s="99">
        <f t="shared" si="4"/>
        <v>148538</v>
      </c>
      <c r="L44" s="42">
        <v>16335</v>
      </c>
    </row>
    <row r="45" spans="1:12" s="108" customFormat="1" ht="11.25" customHeight="1">
      <c r="A45" s="99" t="s">
        <v>48</v>
      </c>
      <c r="B45" s="42">
        <v>33501</v>
      </c>
      <c r="C45" s="42">
        <v>497</v>
      </c>
      <c r="D45" s="101">
        <v>570755</v>
      </c>
      <c r="E45" s="99">
        <f t="shared" si="0"/>
        <v>604753</v>
      </c>
      <c r="F45" s="42">
        <v>32127</v>
      </c>
      <c r="G45" s="101">
        <v>192623</v>
      </c>
      <c r="H45" s="43">
        <f t="shared" si="1"/>
        <v>224750</v>
      </c>
      <c r="I45" s="43">
        <f t="shared" si="2"/>
        <v>66125</v>
      </c>
      <c r="J45" s="43">
        <f t="shared" si="3"/>
        <v>763378</v>
      </c>
      <c r="K45" s="99">
        <f t="shared" si="4"/>
        <v>829503</v>
      </c>
      <c r="L45" s="42">
        <v>1256919</v>
      </c>
    </row>
    <row r="46" spans="1:12" s="108" customFormat="1" ht="11.25" customHeight="1">
      <c r="A46" s="99" t="s">
        <v>49</v>
      </c>
      <c r="B46" s="42">
        <v>869</v>
      </c>
      <c r="C46" s="42">
        <v>192</v>
      </c>
      <c r="D46" s="101">
        <v>11119</v>
      </c>
      <c r="E46" s="99">
        <f t="shared" si="0"/>
        <v>12180</v>
      </c>
      <c r="F46" s="42">
        <v>5223</v>
      </c>
      <c r="G46" s="101">
        <v>28554</v>
      </c>
      <c r="H46" s="43">
        <f t="shared" si="1"/>
        <v>33777</v>
      </c>
      <c r="I46" s="43">
        <f t="shared" si="2"/>
        <v>6284</v>
      </c>
      <c r="J46" s="43">
        <f t="shared" si="3"/>
        <v>39673</v>
      </c>
      <c r="K46" s="99">
        <f t="shared" si="4"/>
        <v>45957</v>
      </c>
      <c r="L46" s="42">
        <v>222</v>
      </c>
    </row>
    <row r="47" spans="1:12" s="108" customFormat="1" ht="11.25" customHeight="1">
      <c r="A47" s="99" t="s">
        <v>50</v>
      </c>
      <c r="B47" s="42">
        <v>0</v>
      </c>
      <c r="C47" s="42">
        <v>0</v>
      </c>
      <c r="D47" s="101">
        <v>0</v>
      </c>
      <c r="E47" s="99">
        <f t="shared" si="0"/>
        <v>0</v>
      </c>
      <c r="F47" s="42">
        <v>77</v>
      </c>
      <c r="G47" s="101">
        <v>595</v>
      </c>
      <c r="H47" s="43">
        <f t="shared" si="1"/>
        <v>672</v>
      </c>
      <c r="I47" s="43">
        <f t="shared" si="2"/>
        <v>77</v>
      </c>
      <c r="J47" s="43">
        <f t="shared" si="3"/>
        <v>595</v>
      </c>
      <c r="K47" s="99">
        <f t="shared" si="4"/>
        <v>672</v>
      </c>
      <c r="L47" s="42">
        <v>747</v>
      </c>
    </row>
    <row r="48" spans="1:12" s="108" customFormat="1" ht="11.25" customHeight="1">
      <c r="A48" s="99" t="s">
        <v>51</v>
      </c>
      <c r="B48" s="42">
        <v>16384</v>
      </c>
      <c r="C48" s="42">
        <v>7188</v>
      </c>
      <c r="D48" s="101">
        <v>204505</v>
      </c>
      <c r="E48" s="99">
        <f t="shared" si="0"/>
        <v>228077</v>
      </c>
      <c r="F48" s="42">
        <v>6438</v>
      </c>
      <c r="G48" s="101">
        <v>48381</v>
      </c>
      <c r="H48" s="43">
        <f t="shared" si="1"/>
        <v>54819</v>
      </c>
      <c r="I48" s="43">
        <f t="shared" si="2"/>
        <v>30010</v>
      </c>
      <c r="J48" s="43">
        <f t="shared" si="3"/>
        <v>252886</v>
      </c>
      <c r="K48" s="99">
        <f t="shared" si="4"/>
        <v>282896</v>
      </c>
      <c r="L48" s="42">
        <v>38673</v>
      </c>
    </row>
    <row r="49" spans="1:12" s="108" customFormat="1" ht="11.25" customHeight="1">
      <c r="A49" s="99" t="s">
        <v>52</v>
      </c>
      <c r="B49" s="42">
        <v>0</v>
      </c>
      <c r="C49" s="42">
        <v>12</v>
      </c>
      <c r="D49" s="101">
        <v>83</v>
      </c>
      <c r="E49" s="99">
        <f t="shared" si="0"/>
        <v>95</v>
      </c>
      <c r="F49" s="42">
        <v>7</v>
      </c>
      <c r="G49" s="101">
        <v>96</v>
      </c>
      <c r="H49" s="43">
        <f t="shared" si="1"/>
        <v>103</v>
      </c>
      <c r="I49" s="43">
        <f t="shared" si="2"/>
        <v>19</v>
      </c>
      <c r="J49" s="43">
        <f t="shared" si="3"/>
        <v>179</v>
      </c>
      <c r="K49" s="99">
        <f t="shared" si="4"/>
        <v>198</v>
      </c>
      <c r="L49" s="42">
        <v>0</v>
      </c>
    </row>
    <row r="50" spans="1:12" s="108" customFormat="1" ht="11.25" customHeight="1">
      <c r="A50" s="99" t="s">
        <v>53</v>
      </c>
      <c r="B50" s="42">
        <v>36464</v>
      </c>
      <c r="C50" s="42">
        <v>5016</v>
      </c>
      <c r="D50" s="101">
        <v>337074</v>
      </c>
      <c r="E50" s="99">
        <f t="shared" si="0"/>
        <v>378554</v>
      </c>
      <c r="F50" s="42">
        <v>2635</v>
      </c>
      <c r="G50" s="101">
        <v>15177</v>
      </c>
      <c r="H50" s="43">
        <f t="shared" si="1"/>
        <v>17812</v>
      </c>
      <c r="I50" s="43">
        <f t="shared" si="2"/>
        <v>44115</v>
      </c>
      <c r="J50" s="43">
        <f t="shared" si="3"/>
        <v>352251</v>
      </c>
      <c r="K50" s="99">
        <f t="shared" si="4"/>
        <v>396366</v>
      </c>
      <c r="L50" s="42">
        <v>276033</v>
      </c>
    </row>
    <row r="51" spans="1:12" s="108" customFormat="1" ht="11.25" customHeight="1">
      <c r="A51" s="99" t="s">
        <v>54</v>
      </c>
      <c r="B51" s="42">
        <v>321</v>
      </c>
      <c r="C51" s="42">
        <v>40</v>
      </c>
      <c r="D51" s="101">
        <v>2124</v>
      </c>
      <c r="E51" s="99">
        <f t="shared" si="0"/>
        <v>2485</v>
      </c>
      <c r="F51" s="42">
        <v>686</v>
      </c>
      <c r="G51" s="101">
        <v>4135</v>
      </c>
      <c r="H51" s="43">
        <f t="shared" si="1"/>
        <v>4821</v>
      </c>
      <c r="I51" s="43">
        <f t="shared" si="2"/>
        <v>1047</v>
      </c>
      <c r="J51" s="43">
        <f t="shared" si="3"/>
        <v>6259</v>
      </c>
      <c r="K51" s="99">
        <f t="shared" si="4"/>
        <v>7306</v>
      </c>
      <c r="L51" s="42">
        <v>556</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370</v>
      </c>
    </row>
    <row r="54" spans="1:12" s="108" customFormat="1" ht="11.25" customHeight="1">
      <c r="A54" s="99" t="s">
        <v>57</v>
      </c>
      <c r="B54" s="42">
        <v>26976</v>
      </c>
      <c r="C54" s="42">
        <v>30612</v>
      </c>
      <c r="D54" s="101">
        <v>357234</v>
      </c>
      <c r="E54" s="99">
        <f t="shared" si="0"/>
        <v>414822</v>
      </c>
      <c r="F54" s="42">
        <v>11585</v>
      </c>
      <c r="G54" s="101">
        <v>73705</v>
      </c>
      <c r="H54" s="43">
        <f t="shared" si="1"/>
        <v>85290</v>
      </c>
      <c r="I54" s="43">
        <f t="shared" si="2"/>
        <v>69173</v>
      </c>
      <c r="J54" s="43">
        <f t="shared" si="3"/>
        <v>430939</v>
      </c>
      <c r="K54" s="99">
        <f t="shared" si="4"/>
        <v>500112</v>
      </c>
      <c r="L54" s="42">
        <v>161387</v>
      </c>
    </row>
    <row r="55" spans="1:12" s="108" customFormat="1" ht="11.25" customHeight="1">
      <c r="A55" s="99" t="s">
        <v>58</v>
      </c>
      <c r="B55" s="42">
        <v>2514</v>
      </c>
      <c r="C55" s="42">
        <v>1355</v>
      </c>
      <c r="D55" s="101">
        <v>26917</v>
      </c>
      <c r="E55" s="99">
        <f t="shared" si="0"/>
        <v>30786</v>
      </c>
      <c r="F55" s="42">
        <v>1398</v>
      </c>
      <c r="G55" s="101">
        <v>3582</v>
      </c>
      <c r="H55" s="43">
        <f t="shared" si="1"/>
        <v>4980</v>
      </c>
      <c r="I55" s="43">
        <f t="shared" si="2"/>
        <v>5267</v>
      </c>
      <c r="J55" s="43">
        <f t="shared" si="3"/>
        <v>30499</v>
      </c>
      <c r="K55" s="99">
        <f t="shared" si="4"/>
        <v>35766</v>
      </c>
      <c r="L55" s="42">
        <v>20496</v>
      </c>
    </row>
    <row r="56" spans="1:12" s="108" customFormat="1" ht="11.25" customHeight="1">
      <c r="A56" s="99" t="s">
        <v>59</v>
      </c>
      <c r="B56" s="42">
        <v>5214</v>
      </c>
      <c r="C56" s="42">
        <v>21831</v>
      </c>
      <c r="D56" s="101">
        <v>188648</v>
      </c>
      <c r="E56" s="99">
        <f t="shared" si="0"/>
        <v>215693</v>
      </c>
      <c r="F56" s="42">
        <v>2490</v>
      </c>
      <c r="G56" s="101">
        <v>19888</v>
      </c>
      <c r="H56" s="43">
        <f t="shared" si="1"/>
        <v>22378</v>
      </c>
      <c r="I56" s="43">
        <f t="shared" si="2"/>
        <v>29535</v>
      </c>
      <c r="J56" s="43">
        <f t="shared" si="3"/>
        <v>208536</v>
      </c>
      <c r="K56" s="99">
        <f t="shared" si="4"/>
        <v>238071</v>
      </c>
      <c r="L56" s="42">
        <v>118043</v>
      </c>
    </row>
    <row r="57" spans="1:12" s="108" customFormat="1" ht="11.25" customHeight="1">
      <c r="A57" s="99" t="s">
        <v>60</v>
      </c>
      <c r="B57" s="42">
        <v>294271</v>
      </c>
      <c r="C57" s="42">
        <v>7581</v>
      </c>
      <c r="D57" s="101">
        <v>2388630</v>
      </c>
      <c r="E57" s="99">
        <f t="shared" si="0"/>
        <v>2690482</v>
      </c>
      <c r="F57" s="42">
        <v>45827</v>
      </c>
      <c r="G57" s="101">
        <v>256082</v>
      </c>
      <c r="H57" s="43">
        <f t="shared" si="1"/>
        <v>301909</v>
      </c>
      <c r="I57" s="43">
        <f t="shared" si="2"/>
        <v>347679</v>
      </c>
      <c r="J57" s="43">
        <f t="shared" si="3"/>
        <v>2644712</v>
      </c>
      <c r="K57" s="99">
        <f t="shared" si="4"/>
        <v>2992391</v>
      </c>
      <c r="L57" s="42">
        <v>2636292</v>
      </c>
    </row>
    <row r="58" spans="1:12" s="108" customFormat="1" ht="11.25" customHeight="1">
      <c r="A58" s="99" t="s">
        <v>61</v>
      </c>
      <c r="B58" s="42">
        <v>49248</v>
      </c>
      <c r="C58" s="42">
        <v>131061</v>
      </c>
      <c r="D58" s="101">
        <v>1210685</v>
      </c>
      <c r="E58" s="99">
        <f t="shared" si="0"/>
        <v>1390994</v>
      </c>
      <c r="F58" s="42">
        <v>31014</v>
      </c>
      <c r="G58" s="101">
        <v>206001</v>
      </c>
      <c r="H58" s="43">
        <f t="shared" si="1"/>
        <v>237015</v>
      </c>
      <c r="I58" s="43">
        <f t="shared" si="2"/>
        <v>211323</v>
      </c>
      <c r="J58" s="43">
        <f t="shared" si="3"/>
        <v>1416686</v>
      </c>
      <c r="K58" s="99">
        <f t="shared" si="4"/>
        <v>1628009</v>
      </c>
      <c r="L58" s="42">
        <v>1230438</v>
      </c>
    </row>
    <row r="59" spans="1:12" s="108" customFormat="1" ht="11.25" customHeight="1">
      <c r="A59" s="99" t="s">
        <v>62</v>
      </c>
      <c r="B59" s="42">
        <v>284</v>
      </c>
      <c r="C59" s="42">
        <v>484</v>
      </c>
      <c r="D59" s="101">
        <v>4824</v>
      </c>
      <c r="E59" s="99">
        <f t="shared" si="0"/>
        <v>5592</v>
      </c>
      <c r="F59" s="42">
        <v>177</v>
      </c>
      <c r="G59" s="101">
        <v>3138</v>
      </c>
      <c r="H59" s="43">
        <f t="shared" si="1"/>
        <v>3315</v>
      </c>
      <c r="I59" s="43">
        <f t="shared" si="2"/>
        <v>945</v>
      </c>
      <c r="J59" s="43">
        <f t="shared" si="3"/>
        <v>7962</v>
      </c>
      <c r="K59" s="99">
        <f t="shared" si="4"/>
        <v>8907</v>
      </c>
      <c r="L59" s="42">
        <v>1923</v>
      </c>
    </row>
    <row r="60" spans="1:12" s="108" customFormat="1" ht="11.25" customHeight="1">
      <c r="A60" s="99" t="s">
        <v>63</v>
      </c>
      <c r="B60" s="42">
        <v>818</v>
      </c>
      <c r="C60" s="42">
        <v>53</v>
      </c>
      <c r="D60" s="101">
        <v>5913</v>
      </c>
      <c r="E60" s="99">
        <f t="shared" si="0"/>
        <v>6784</v>
      </c>
      <c r="F60" s="42">
        <v>184</v>
      </c>
      <c r="G60" s="101">
        <v>1090</v>
      </c>
      <c r="H60" s="43">
        <f t="shared" si="1"/>
        <v>1274</v>
      </c>
      <c r="I60" s="43">
        <f t="shared" si="2"/>
        <v>1055</v>
      </c>
      <c r="J60" s="43">
        <f t="shared" si="3"/>
        <v>7003</v>
      </c>
      <c r="K60" s="99">
        <f t="shared" si="4"/>
        <v>8058</v>
      </c>
      <c r="L60" s="42">
        <v>3831</v>
      </c>
    </row>
    <row r="61" spans="1:12" s="108" customFormat="1" ht="11.25" customHeight="1">
      <c r="A61" s="99" t="s">
        <v>64</v>
      </c>
      <c r="B61" s="42">
        <v>32008</v>
      </c>
      <c r="C61" s="42">
        <v>1</v>
      </c>
      <c r="D61" s="101">
        <v>205777</v>
      </c>
      <c r="E61" s="99">
        <f t="shared" si="0"/>
        <v>237786</v>
      </c>
      <c r="F61" s="42">
        <v>50</v>
      </c>
      <c r="G61" s="101">
        <v>9641</v>
      </c>
      <c r="H61" s="43">
        <f t="shared" si="1"/>
        <v>9691</v>
      </c>
      <c r="I61" s="43">
        <f t="shared" si="2"/>
        <v>32059</v>
      </c>
      <c r="J61" s="43">
        <f t="shared" si="3"/>
        <v>215418</v>
      </c>
      <c r="K61" s="99">
        <f t="shared" si="4"/>
        <v>247477</v>
      </c>
      <c r="L61" s="42">
        <v>190648</v>
      </c>
    </row>
    <row r="62" spans="1:12" s="108" customFormat="1" ht="11.25" customHeight="1">
      <c r="A62" s="99" t="s">
        <v>65</v>
      </c>
      <c r="B62" s="42">
        <v>252</v>
      </c>
      <c r="C62" s="42">
        <v>104</v>
      </c>
      <c r="D62" s="101">
        <v>2547</v>
      </c>
      <c r="E62" s="99">
        <f t="shared" si="0"/>
        <v>2903</v>
      </c>
      <c r="F62" s="42">
        <v>202</v>
      </c>
      <c r="G62" s="101">
        <v>835</v>
      </c>
      <c r="H62" s="43">
        <f t="shared" si="1"/>
        <v>1037</v>
      </c>
      <c r="I62" s="43">
        <f t="shared" si="2"/>
        <v>558</v>
      </c>
      <c r="J62" s="43">
        <f t="shared" si="3"/>
        <v>3382</v>
      </c>
      <c r="K62" s="99">
        <f t="shared" si="4"/>
        <v>3940</v>
      </c>
      <c r="L62" s="42">
        <v>158</v>
      </c>
    </row>
    <row r="63" spans="1:12" s="108" customFormat="1" ht="11.25" customHeight="1">
      <c r="A63" s="99" t="s">
        <v>66</v>
      </c>
      <c r="B63" s="42">
        <v>3955</v>
      </c>
      <c r="C63" s="42">
        <v>109</v>
      </c>
      <c r="D63" s="101">
        <v>41453</v>
      </c>
      <c r="E63" s="99">
        <f t="shared" si="0"/>
        <v>45517</v>
      </c>
      <c r="F63" s="42">
        <v>1975</v>
      </c>
      <c r="G63" s="101">
        <v>11667</v>
      </c>
      <c r="H63" s="43">
        <f t="shared" si="1"/>
        <v>13642</v>
      </c>
      <c r="I63" s="43">
        <f t="shared" si="2"/>
        <v>6039</v>
      </c>
      <c r="J63" s="43">
        <f t="shared" si="3"/>
        <v>53120</v>
      </c>
      <c r="K63" s="99">
        <f t="shared" si="4"/>
        <v>59159</v>
      </c>
      <c r="L63" s="42">
        <v>119027</v>
      </c>
    </row>
    <row r="64" spans="1:12" s="108" customFormat="1" ht="11.25" customHeight="1">
      <c r="A64" s="99" t="s">
        <v>67</v>
      </c>
      <c r="B64" s="42">
        <v>2060</v>
      </c>
      <c r="C64" s="42">
        <v>1075</v>
      </c>
      <c r="D64" s="101">
        <v>16967</v>
      </c>
      <c r="E64" s="99">
        <f t="shared" si="0"/>
        <v>20102</v>
      </c>
      <c r="F64" s="42">
        <v>461</v>
      </c>
      <c r="G64" s="101">
        <v>4047</v>
      </c>
      <c r="H64" s="43">
        <f t="shared" si="1"/>
        <v>4508</v>
      </c>
      <c r="I64" s="43">
        <f t="shared" si="2"/>
        <v>3596</v>
      </c>
      <c r="J64" s="43">
        <f t="shared" si="3"/>
        <v>21014</v>
      </c>
      <c r="K64" s="99">
        <f t="shared" si="4"/>
        <v>24610</v>
      </c>
      <c r="L64" s="42">
        <v>4575</v>
      </c>
    </row>
    <row r="65" spans="1:12" s="108" customFormat="1" ht="11.25" customHeight="1">
      <c r="A65" s="99" t="s">
        <v>68</v>
      </c>
      <c r="B65" s="42">
        <v>8219</v>
      </c>
      <c r="C65" s="42">
        <v>925</v>
      </c>
      <c r="D65" s="101">
        <v>54493</v>
      </c>
      <c r="E65" s="99">
        <f t="shared" si="0"/>
        <v>63637</v>
      </c>
      <c r="F65" s="42">
        <v>1819</v>
      </c>
      <c r="G65" s="101">
        <v>10273</v>
      </c>
      <c r="H65" s="43">
        <f t="shared" si="1"/>
        <v>12092</v>
      </c>
      <c r="I65" s="43">
        <f t="shared" si="2"/>
        <v>10963</v>
      </c>
      <c r="J65" s="43">
        <f t="shared" si="3"/>
        <v>64766</v>
      </c>
      <c r="K65" s="99">
        <f t="shared" si="4"/>
        <v>75729</v>
      </c>
      <c r="L65" s="42">
        <v>125379</v>
      </c>
    </row>
    <row r="66" spans="1:12" s="108" customFormat="1" ht="11.25" customHeight="1">
      <c r="A66" s="99" t="s">
        <v>69</v>
      </c>
      <c r="B66" s="42">
        <v>1686</v>
      </c>
      <c r="C66" s="42">
        <v>1081</v>
      </c>
      <c r="D66" s="101">
        <v>22109</v>
      </c>
      <c r="E66" s="99">
        <f t="shared" si="0"/>
        <v>24876</v>
      </c>
      <c r="F66" s="42">
        <v>3269</v>
      </c>
      <c r="G66" s="101">
        <v>22646</v>
      </c>
      <c r="H66" s="43">
        <f t="shared" si="1"/>
        <v>25915</v>
      </c>
      <c r="I66" s="43">
        <f t="shared" si="2"/>
        <v>6036</v>
      </c>
      <c r="J66" s="43">
        <f t="shared" si="3"/>
        <v>44755</v>
      </c>
      <c r="K66" s="99">
        <f t="shared" si="4"/>
        <v>50791</v>
      </c>
      <c r="L66" s="42">
        <v>30617</v>
      </c>
    </row>
    <row r="67" spans="1:12" s="108" customFormat="1" ht="11.25" customHeight="1">
      <c r="A67" s="99" t="s">
        <v>70</v>
      </c>
      <c r="B67" s="42">
        <v>46</v>
      </c>
      <c r="C67" s="42">
        <v>139</v>
      </c>
      <c r="D67" s="101">
        <v>1466</v>
      </c>
      <c r="E67" s="99">
        <f t="shared" si="0"/>
        <v>1651</v>
      </c>
      <c r="F67" s="42">
        <v>542</v>
      </c>
      <c r="G67" s="101">
        <v>9995</v>
      </c>
      <c r="H67" s="43">
        <f t="shared" si="1"/>
        <v>10537</v>
      </c>
      <c r="I67" s="43">
        <f t="shared" si="2"/>
        <v>727</v>
      </c>
      <c r="J67" s="43">
        <f t="shared" si="3"/>
        <v>11461</v>
      </c>
      <c r="K67" s="99">
        <f t="shared" si="4"/>
        <v>12188</v>
      </c>
      <c r="L67" s="42">
        <v>1241</v>
      </c>
    </row>
    <row r="68" spans="1:12" s="108" customFormat="1" ht="11.25" customHeight="1">
      <c r="A68" s="99" t="s">
        <v>71</v>
      </c>
      <c r="B68" s="42">
        <v>14369</v>
      </c>
      <c r="C68" s="42">
        <v>5944</v>
      </c>
      <c r="D68" s="101">
        <v>589238</v>
      </c>
      <c r="E68" s="99">
        <f t="shared" si="0"/>
        <v>609551</v>
      </c>
      <c r="F68" s="42">
        <v>10201</v>
      </c>
      <c r="G68" s="101">
        <v>55819</v>
      </c>
      <c r="H68" s="43">
        <f t="shared" si="1"/>
        <v>66020</v>
      </c>
      <c r="I68" s="43">
        <f t="shared" si="2"/>
        <v>30514</v>
      </c>
      <c r="J68" s="43">
        <f t="shared" si="3"/>
        <v>645057</v>
      </c>
      <c r="K68" s="99">
        <f t="shared" si="4"/>
        <v>675571</v>
      </c>
      <c r="L68" s="42">
        <v>368410</v>
      </c>
    </row>
    <row r="69" spans="1:12" s="108" customFormat="1" ht="11.25" customHeight="1">
      <c r="A69" s="99" t="s">
        <v>72</v>
      </c>
      <c r="B69" s="42">
        <v>757</v>
      </c>
      <c r="C69" s="42">
        <v>41</v>
      </c>
      <c r="D69" s="101">
        <v>5881</v>
      </c>
      <c r="E69" s="99">
        <f t="shared" si="0"/>
        <v>6679</v>
      </c>
      <c r="F69" s="42">
        <v>1556</v>
      </c>
      <c r="G69" s="101">
        <v>13663</v>
      </c>
      <c r="H69" s="43">
        <f t="shared" si="1"/>
        <v>15219</v>
      </c>
      <c r="I69" s="43">
        <f t="shared" si="2"/>
        <v>2354</v>
      </c>
      <c r="J69" s="43">
        <f t="shared" si="3"/>
        <v>19544</v>
      </c>
      <c r="K69" s="99">
        <f t="shared" si="4"/>
        <v>21898</v>
      </c>
      <c r="L69" s="42">
        <v>5159</v>
      </c>
    </row>
    <row r="70" spans="1:12" s="108" customFormat="1" ht="11.25" customHeight="1">
      <c r="A70" s="99" t="s">
        <v>73</v>
      </c>
      <c r="B70" s="42">
        <v>4845</v>
      </c>
      <c r="C70" s="42">
        <v>2407</v>
      </c>
      <c r="D70" s="101">
        <v>60082</v>
      </c>
      <c r="E70" s="99">
        <f t="shared" si="0"/>
        <v>67334</v>
      </c>
      <c r="F70" s="42">
        <v>1705</v>
      </c>
      <c r="G70" s="101">
        <v>6628</v>
      </c>
      <c r="H70" s="43">
        <f t="shared" si="1"/>
        <v>8333</v>
      </c>
      <c r="I70" s="43">
        <f t="shared" si="2"/>
        <v>8957</v>
      </c>
      <c r="J70" s="43">
        <f t="shared" si="3"/>
        <v>66710</v>
      </c>
      <c r="K70" s="99">
        <f t="shared" si="4"/>
        <v>75667</v>
      </c>
      <c r="L70" s="42">
        <v>2363</v>
      </c>
    </row>
    <row r="71" spans="1:12" s="108" customFormat="1" ht="11.25" customHeight="1">
      <c r="A71" s="99" t="s">
        <v>74</v>
      </c>
      <c r="B71" s="42">
        <v>13044</v>
      </c>
      <c r="C71" s="42">
        <v>373</v>
      </c>
      <c r="D71" s="101">
        <v>82279</v>
      </c>
      <c r="E71" s="99">
        <f t="shared" si="0"/>
        <v>95696</v>
      </c>
      <c r="F71" s="42">
        <v>1833</v>
      </c>
      <c r="G71" s="101">
        <v>21904</v>
      </c>
      <c r="H71" s="43">
        <f t="shared" si="1"/>
        <v>23737</v>
      </c>
      <c r="I71" s="43">
        <f t="shared" si="2"/>
        <v>15250</v>
      </c>
      <c r="J71" s="43">
        <f t="shared" si="3"/>
        <v>104183</v>
      </c>
      <c r="K71" s="99">
        <f t="shared" si="4"/>
        <v>119433</v>
      </c>
      <c r="L71" s="42">
        <v>1280</v>
      </c>
    </row>
    <row r="72" spans="1:12" s="108" customFormat="1" ht="11.25" customHeight="1">
      <c r="A72" s="99" t="s">
        <v>75</v>
      </c>
      <c r="B72" s="42">
        <v>4</v>
      </c>
      <c r="C72" s="42">
        <v>113</v>
      </c>
      <c r="D72" s="101">
        <v>999</v>
      </c>
      <c r="E72" s="99">
        <f t="shared" si="0"/>
        <v>1116</v>
      </c>
      <c r="F72" s="42">
        <v>0</v>
      </c>
      <c r="G72" s="101">
        <v>0</v>
      </c>
      <c r="H72" s="43">
        <f t="shared" si="1"/>
        <v>0</v>
      </c>
      <c r="I72" s="43">
        <f t="shared" si="2"/>
        <v>117</v>
      </c>
      <c r="J72" s="43">
        <f t="shared" si="3"/>
        <v>999</v>
      </c>
      <c r="K72" s="99">
        <f t="shared" si="4"/>
        <v>1116</v>
      </c>
      <c r="L72" s="42">
        <v>28</v>
      </c>
    </row>
    <row r="73" spans="1:12" s="108" customFormat="1" ht="11.25" customHeight="1">
      <c r="A73" s="99" t="s">
        <v>76</v>
      </c>
      <c r="B73" s="42">
        <v>92985</v>
      </c>
      <c r="C73" s="42">
        <v>7500</v>
      </c>
      <c r="D73" s="101">
        <v>463787</v>
      </c>
      <c r="E73" s="99">
        <f t="shared" si="0"/>
        <v>564272</v>
      </c>
      <c r="F73" s="42">
        <v>8803</v>
      </c>
      <c r="G73" s="101">
        <v>43221</v>
      </c>
      <c r="H73" s="43">
        <f t="shared" si="1"/>
        <v>52024</v>
      </c>
      <c r="I73" s="43">
        <f t="shared" si="2"/>
        <v>109288</v>
      </c>
      <c r="J73" s="43">
        <f t="shared" si="3"/>
        <v>507008</v>
      </c>
      <c r="K73" s="99">
        <f t="shared" si="4"/>
        <v>616296</v>
      </c>
      <c r="L73" s="42">
        <v>576775</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68749</v>
      </c>
      <c r="C75" s="42">
        <v>0</v>
      </c>
      <c r="D75" s="101">
        <v>879429</v>
      </c>
      <c r="E75" s="99">
        <f t="shared" si="0"/>
        <v>948178</v>
      </c>
      <c r="F75" s="42">
        <v>162</v>
      </c>
      <c r="G75" s="101">
        <v>1410</v>
      </c>
      <c r="H75" s="43">
        <f t="shared" si="1"/>
        <v>1572</v>
      </c>
      <c r="I75" s="43">
        <f t="shared" si="2"/>
        <v>68911</v>
      </c>
      <c r="J75" s="43">
        <f t="shared" si="3"/>
        <v>880839</v>
      </c>
      <c r="K75" s="99">
        <f t="shared" si="4"/>
        <v>949750</v>
      </c>
      <c r="L75" s="42">
        <v>5784301</v>
      </c>
    </row>
    <row r="76" spans="1:12" s="108" customFormat="1" ht="11.25" customHeight="1">
      <c r="A76" s="99" t="s">
        <v>79</v>
      </c>
      <c r="B76" s="42">
        <v>114</v>
      </c>
      <c r="C76" s="42">
        <v>123</v>
      </c>
      <c r="D76" s="101">
        <v>1596</v>
      </c>
      <c r="E76" s="99">
        <f t="shared" si="0"/>
        <v>1833</v>
      </c>
      <c r="F76" s="42">
        <v>0</v>
      </c>
      <c r="G76" s="101">
        <v>27</v>
      </c>
      <c r="H76" s="43">
        <f t="shared" si="1"/>
        <v>27</v>
      </c>
      <c r="I76" s="43">
        <f t="shared" si="2"/>
        <v>237</v>
      </c>
      <c r="J76" s="43">
        <f t="shared" si="3"/>
        <v>1623</v>
      </c>
      <c r="K76" s="99">
        <f t="shared" si="4"/>
        <v>1860</v>
      </c>
      <c r="L76" s="42">
        <v>572</v>
      </c>
    </row>
    <row r="77" spans="1:12" s="108" customFormat="1" ht="11.25" customHeight="1">
      <c r="A77" s="99" t="s">
        <v>80</v>
      </c>
      <c r="B77" s="42">
        <v>920</v>
      </c>
      <c r="C77" s="42">
        <v>372</v>
      </c>
      <c r="D77" s="101">
        <v>7031</v>
      </c>
      <c r="E77" s="99">
        <f t="shared" si="0"/>
        <v>8323</v>
      </c>
      <c r="F77" s="42">
        <v>14</v>
      </c>
      <c r="G77" s="101">
        <v>1038</v>
      </c>
      <c r="H77" s="43">
        <f t="shared" si="1"/>
        <v>1052</v>
      </c>
      <c r="I77" s="43">
        <f t="shared" si="2"/>
        <v>1306</v>
      </c>
      <c r="J77" s="43">
        <f t="shared" si="3"/>
        <v>8069</v>
      </c>
      <c r="K77" s="99">
        <f t="shared" si="4"/>
        <v>9375</v>
      </c>
      <c r="L77" s="42">
        <v>731</v>
      </c>
    </row>
    <row r="78" spans="1:12" s="108" customFormat="1" ht="11.25" customHeight="1">
      <c r="A78" s="99" t="s">
        <v>81</v>
      </c>
      <c r="B78" s="42">
        <v>218</v>
      </c>
      <c r="C78" s="42">
        <v>0</v>
      </c>
      <c r="D78" s="101">
        <v>9264</v>
      </c>
      <c r="E78" s="99">
        <f t="shared" si="0"/>
        <v>9482</v>
      </c>
      <c r="F78" s="42">
        <v>137</v>
      </c>
      <c r="G78" s="101">
        <v>2391</v>
      </c>
      <c r="H78" s="43">
        <f t="shared" si="1"/>
        <v>2528</v>
      </c>
      <c r="I78" s="43">
        <f t="shared" si="2"/>
        <v>355</v>
      </c>
      <c r="J78" s="43">
        <f t="shared" si="3"/>
        <v>11655</v>
      </c>
      <c r="K78" s="99">
        <f t="shared" si="4"/>
        <v>12010</v>
      </c>
      <c r="L78" s="42">
        <v>0</v>
      </c>
    </row>
    <row r="79" spans="1:12" s="108" customFormat="1" ht="11.25" customHeight="1">
      <c r="A79" s="99" t="s">
        <v>82</v>
      </c>
      <c r="B79" s="42">
        <v>0</v>
      </c>
      <c r="C79" s="42">
        <v>116</v>
      </c>
      <c r="D79" s="101">
        <v>902</v>
      </c>
      <c r="E79" s="99">
        <f t="shared" si="0"/>
        <v>1018</v>
      </c>
      <c r="F79" s="42">
        <v>50</v>
      </c>
      <c r="G79" s="101">
        <v>409</v>
      </c>
      <c r="H79" s="43">
        <f t="shared" si="1"/>
        <v>459</v>
      </c>
      <c r="I79" s="43">
        <f t="shared" si="2"/>
        <v>166</v>
      </c>
      <c r="J79" s="43">
        <f t="shared" si="3"/>
        <v>1311</v>
      </c>
      <c r="K79" s="99">
        <f t="shared" si="4"/>
        <v>1477</v>
      </c>
      <c r="L79" s="42">
        <v>863</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1732</v>
      </c>
      <c r="C81" s="42">
        <v>154</v>
      </c>
      <c r="D81" s="101">
        <v>9256</v>
      </c>
      <c r="E81" s="99">
        <f t="shared" si="0"/>
        <v>11142</v>
      </c>
      <c r="F81" s="42">
        <v>3005</v>
      </c>
      <c r="G81" s="101">
        <v>5293</v>
      </c>
      <c r="H81" s="43">
        <f t="shared" si="1"/>
        <v>8298</v>
      </c>
      <c r="I81" s="43">
        <f t="shared" si="2"/>
        <v>4891</v>
      </c>
      <c r="J81" s="43">
        <f t="shared" si="3"/>
        <v>14549</v>
      </c>
      <c r="K81" s="99">
        <f t="shared" si="4"/>
        <v>19440</v>
      </c>
      <c r="L81" s="42">
        <v>1247</v>
      </c>
    </row>
    <row r="82" spans="1:12" s="108" customFormat="1" ht="11.25" customHeight="1">
      <c r="A82" s="99" t="s">
        <v>85</v>
      </c>
      <c r="B82" s="42">
        <v>4056</v>
      </c>
      <c r="C82" s="42">
        <v>84</v>
      </c>
      <c r="D82" s="101">
        <v>39362</v>
      </c>
      <c r="E82" s="99">
        <f t="shared" si="0"/>
        <v>43502</v>
      </c>
      <c r="F82" s="42">
        <v>229</v>
      </c>
      <c r="G82" s="101">
        <v>1488</v>
      </c>
      <c r="H82" s="43">
        <f t="shared" si="1"/>
        <v>1717</v>
      </c>
      <c r="I82" s="43">
        <f t="shared" si="2"/>
        <v>4369</v>
      </c>
      <c r="J82" s="43">
        <f t="shared" si="3"/>
        <v>40850</v>
      </c>
      <c r="K82" s="99">
        <f t="shared" si="4"/>
        <v>45219</v>
      </c>
      <c r="L82" s="42">
        <v>45310</v>
      </c>
    </row>
    <row r="83" spans="1:12" s="108" customFormat="1" ht="11.25" customHeight="1">
      <c r="A83" s="99" t="s">
        <v>86</v>
      </c>
      <c r="B83" s="42">
        <v>403</v>
      </c>
      <c r="C83" s="42">
        <v>386</v>
      </c>
      <c r="D83" s="101">
        <v>5530</v>
      </c>
      <c r="E83" s="99">
        <f t="shared" si="0"/>
        <v>6319</v>
      </c>
      <c r="F83" s="42">
        <v>10895</v>
      </c>
      <c r="G83" s="101">
        <v>58794</v>
      </c>
      <c r="H83" s="43">
        <f t="shared" si="1"/>
        <v>69689</v>
      </c>
      <c r="I83" s="43">
        <f t="shared" si="2"/>
        <v>11684</v>
      </c>
      <c r="J83" s="43">
        <f t="shared" si="3"/>
        <v>64324</v>
      </c>
      <c r="K83" s="99">
        <f t="shared" si="4"/>
        <v>76008</v>
      </c>
      <c r="L83" s="42">
        <v>27042</v>
      </c>
    </row>
    <row r="84" spans="1:12" s="108" customFormat="1" ht="11.25" customHeight="1">
      <c r="A84" s="99" t="s">
        <v>87</v>
      </c>
      <c r="B84" s="42">
        <v>24</v>
      </c>
      <c r="C84" s="42">
        <v>0</v>
      </c>
      <c r="D84" s="101">
        <v>160</v>
      </c>
      <c r="E84" s="99">
        <f t="shared" si="0"/>
        <v>184</v>
      </c>
      <c r="F84" s="42">
        <v>774</v>
      </c>
      <c r="G84" s="101">
        <v>3964</v>
      </c>
      <c r="H84" s="43">
        <f t="shared" si="1"/>
        <v>4738</v>
      </c>
      <c r="I84" s="43">
        <f t="shared" si="2"/>
        <v>798</v>
      </c>
      <c r="J84" s="43">
        <f t="shared" si="3"/>
        <v>4124</v>
      </c>
      <c r="K84" s="99">
        <f t="shared" si="4"/>
        <v>4922</v>
      </c>
      <c r="L84" s="42">
        <v>451</v>
      </c>
    </row>
    <row r="85" spans="1:12" s="108" customFormat="1" ht="11.25" customHeight="1">
      <c r="A85" s="99" t="s">
        <v>88</v>
      </c>
      <c r="B85" s="42">
        <v>1</v>
      </c>
      <c r="C85" s="42">
        <v>0</v>
      </c>
      <c r="D85" s="101">
        <v>68</v>
      </c>
      <c r="E85" s="99">
        <f t="shared" si="0"/>
        <v>69</v>
      </c>
      <c r="F85" s="42">
        <v>6</v>
      </c>
      <c r="G85" s="101">
        <v>100</v>
      </c>
      <c r="H85" s="43">
        <f t="shared" si="1"/>
        <v>106</v>
      </c>
      <c r="I85" s="43">
        <f t="shared" si="2"/>
        <v>7</v>
      </c>
      <c r="J85" s="43">
        <f t="shared" si="3"/>
        <v>168</v>
      </c>
      <c r="K85" s="99">
        <f t="shared" si="4"/>
        <v>175</v>
      </c>
      <c r="L85" s="42">
        <v>101</v>
      </c>
    </row>
    <row r="86" spans="1:12" s="108" customFormat="1" ht="11.25" customHeight="1">
      <c r="A86" s="99" t="s">
        <v>89</v>
      </c>
      <c r="B86" s="42">
        <v>2699</v>
      </c>
      <c r="C86" s="42">
        <v>5297</v>
      </c>
      <c r="D86" s="101">
        <v>62354</v>
      </c>
      <c r="E86" s="99">
        <f t="shared" si="0"/>
        <v>70350</v>
      </c>
      <c r="F86" s="42">
        <v>51521</v>
      </c>
      <c r="G86" s="101">
        <v>319477</v>
      </c>
      <c r="H86" s="43">
        <f t="shared" si="1"/>
        <v>370998</v>
      </c>
      <c r="I86" s="43">
        <f t="shared" si="2"/>
        <v>59517</v>
      </c>
      <c r="J86" s="43">
        <f t="shared" si="3"/>
        <v>381831</v>
      </c>
      <c r="K86" s="99">
        <f t="shared" si="4"/>
        <v>441348</v>
      </c>
      <c r="L86" s="42">
        <v>67062</v>
      </c>
    </row>
    <row r="87" spans="1:12" s="108" customFormat="1" ht="11.25" customHeight="1">
      <c r="A87" s="99" t="s">
        <v>90</v>
      </c>
      <c r="B87" s="42">
        <v>782</v>
      </c>
      <c r="C87" s="42">
        <v>242</v>
      </c>
      <c r="D87" s="101">
        <v>6376</v>
      </c>
      <c r="E87" s="99">
        <f t="shared" si="0"/>
        <v>7400</v>
      </c>
      <c r="F87" s="42">
        <v>526</v>
      </c>
      <c r="G87" s="101">
        <v>3325</v>
      </c>
      <c r="H87" s="43">
        <f t="shared" si="1"/>
        <v>3851</v>
      </c>
      <c r="I87" s="43">
        <f t="shared" si="2"/>
        <v>1550</v>
      </c>
      <c r="J87" s="43">
        <f t="shared" si="3"/>
        <v>9701</v>
      </c>
      <c r="K87" s="99">
        <f t="shared" si="4"/>
        <v>11251</v>
      </c>
      <c r="L87" s="42">
        <v>10843</v>
      </c>
    </row>
    <row r="88" spans="1:12" s="108" customFormat="1" ht="11.25" customHeight="1">
      <c r="A88" s="99" t="s">
        <v>91</v>
      </c>
      <c r="B88" s="42">
        <v>14232</v>
      </c>
      <c r="C88" s="42">
        <v>48</v>
      </c>
      <c r="D88" s="101">
        <v>48637</v>
      </c>
      <c r="E88" s="99">
        <f t="shared" si="0"/>
        <v>62917</v>
      </c>
      <c r="F88" s="42">
        <v>2210</v>
      </c>
      <c r="G88" s="101">
        <v>41808</v>
      </c>
      <c r="H88" s="43">
        <f t="shared" si="1"/>
        <v>44018</v>
      </c>
      <c r="I88" s="43">
        <f t="shared" si="2"/>
        <v>16490</v>
      </c>
      <c r="J88" s="43">
        <f t="shared" si="3"/>
        <v>90445</v>
      </c>
      <c r="K88" s="99">
        <f t="shared" si="4"/>
        <v>106935</v>
      </c>
      <c r="L88" s="42">
        <v>93425</v>
      </c>
    </row>
    <row r="89" spans="1:12" s="108" customFormat="1" ht="11.25" customHeight="1">
      <c r="A89" s="99" t="s">
        <v>92</v>
      </c>
      <c r="B89" s="42">
        <v>125</v>
      </c>
      <c r="C89" s="42">
        <v>11</v>
      </c>
      <c r="D89" s="101">
        <v>1016</v>
      </c>
      <c r="E89" s="99">
        <f t="shared" si="0"/>
        <v>1152</v>
      </c>
      <c r="F89" s="42">
        <v>6</v>
      </c>
      <c r="G89" s="101">
        <v>88</v>
      </c>
      <c r="H89" s="43">
        <f t="shared" si="1"/>
        <v>94</v>
      </c>
      <c r="I89" s="43">
        <f t="shared" si="2"/>
        <v>142</v>
      </c>
      <c r="J89" s="43">
        <f t="shared" si="3"/>
        <v>1104</v>
      </c>
      <c r="K89" s="99">
        <f t="shared" si="4"/>
        <v>1246</v>
      </c>
      <c r="L89" s="42">
        <v>390</v>
      </c>
    </row>
    <row r="90" spans="1:12" s="108" customFormat="1" ht="11.25" customHeight="1">
      <c r="A90" s="99" t="s">
        <v>93</v>
      </c>
      <c r="B90" s="42">
        <v>23089</v>
      </c>
      <c r="C90" s="42">
        <v>13491</v>
      </c>
      <c r="D90" s="101">
        <v>257870</v>
      </c>
      <c r="E90" s="99">
        <f t="shared" si="0"/>
        <v>294450</v>
      </c>
      <c r="F90" s="42">
        <v>3833</v>
      </c>
      <c r="G90" s="101">
        <v>28108</v>
      </c>
      <c r="H90" s="43">
        <f t="shared" si="1"/>
        <v>31941</v>
      </c>
      <c r="I90" s="43">
        <f t="shared" si="2"/>
        <v>40413</v>
      </c>
      <c r="J90" s="43">
        <f t="shared" si="3"/>
        <v>285978</v>
      </c>
      <c r="K90" s="99">
        <f t="shared" si="4"/>
        <v>326391</v>
      </c>
      <c r="L90" s="42">
        <v>84957</v>
      </c>
    </row>
    <row r="91" spans="1:12" s="108" customFormat="1" ht="11.25" customHeight="1">
      <c r="A91" s="99" t="s">
        <v>94</v>
      </c>
      <c r="B91" s="42">
        <v>19346</v>
      </c>
      <c r="C91" s="42">
        <v>5</v>
      </c>
      <c r="D91" s="101">
        <v>180666</v>
      </c>
      <c r="E91" s="99">
        <f t="shared" si="0"/>
        <v>200017</v>
      </c>
      <c r="F91" s="42">
        <v>5210</v>
      </c>
      <c r="G91" s="101">
        <v>31180</v>
      </c>
      <c r="H91" s="43">
        <f t="shared" si="1"/>
        <v>36390</v>
      </c>
      <c r="I91" s="43">
        <f t="shared" si="2"/>
        <v>24561</v>
      </c>
      <c r="J91" s="43">
        <f t="shared" si="3"/>
        <v>211846</v>
      </c>
      <c r="K91" s="99">
        <f t="shared" si="4"/>
        <v>236407</v>
      </c>
      <c r="L91" s="42">
        <v>512296</v>
      </c>
    </row>
    <row r="92" spans="1:12" s="108" customFormat="1" ht="11.25" customHeight="1">
      <c r="A92" s="99" t="s">
        <v>95</v>
      </c>
      <c r="B92" s="42">
        <v>37780</v>
      </c>
      <c r="C92" s="42">
        <v>50</v>
      </c>
      <c r="D92" s="101">
        <v>406548</v>
      </c>
      <c r="E92" s="99">
        <f t="shared" si="0"/>
        <v>444378</v>
      </c>
      <c r="F92" s="42">
        <v>84</v>
      </c>
      <c r="G92" s="101">
        <v>2844</v>
      </c>
      <c r="H92" s="43">
        <f t="shared" si="1"/>
        <v>2928</v>
      </c>
      <c r="I92" s="43">
        <f t="shared" si="2"/>
        <v>37914</v>
      </c>
      <c r="J92" s="43">
        <f t="shared" si="3"/>
        <v>409392</v>
      </c>
      <c r="K92" s="99">
        <f t="shared" si="4"/>
        <v>447306</v>
      </c>
      <c r="L92" s="42">
        <v>728085</v>
      </c>
    </row>
    <row r="93" spans="1:12" s="108" customFormat="1" ht="11.25" customHeight="1">
      <c r="A93" s="99" t="s">
        <v>96</v>
      </c>
      <c r="B93" s="42">
        <v>56317</v>
      </c>
      <c r="C93" s="42">
        <v>16670</v>
      </c>
      <c r="D93" s="101">
        <v>513215</v>
      </c>
      <c r="E93" s="99">
        <f t="shared" si="0"/>
        <v>586202</v>
      </c>
      <c r="F93" s="42">
        <v>32753</v>
      </c>
      <c r="G93" s="101">
        <v>213325</v>
      </c>
      <c r="H93" s="43">
        <f t="shared" si="1"/>
        <v>246078</v>
      </c>
      <c r="I93" s="43">
        <f t="shared" si="2"/>
        <v>105740</v>
      </c>
      <c r="J93" s="43">
        <f t="shared" si="3"/>
        <v>726540</v>
      </c>
      <c r="K93" s="99">
        <f t="shared" si="4"/>
        <v>832280</v>
      </c>
      <c r="L93" s="42">
        <v>498128</v>
      </c>
    </row>
    <row r="94" spans="1:12" s="108" customFormat="1" ht="11.25" customHeight="1">
      <c r="A94" s="99" t="s">
        <v>97</v>
      </c>
      <c r="B94" s="42">
        <v>18</v>
      </c>
      <c r="C94" s="42">
        <v>149</v>
      </c>
      <c r="D94" s="101">
        <v>955</v>
      </c>
      <c r="E94" s="99">
        <f t="shared" si="0"/>
        <v>1122</v>
      </c>
      <c r="F94" s="42">
        <v>260</v>
      </c>
      <c r="G94" s="101">
        <v>1366</v>
      </c>
      <c r="H94" s="43">
        <f t="shared" si="1"/>
        <v>1626</v>
      </c>
      <c r="I94" s="43">
        <f t="shared" si="2"/>
        <v>427</v>
      </c>
      <c r="J94" s="43">
        <f t="shared" si="3"/>
        <v>2321</v>
      </c>
      <c r="K94" s="99">
        <f t="shared" si="4"/>
        <v>2748</v>
      </c>
      <c r="L94" s="42">
        <v>0</v>
      </c>
    </row>
    <row r="95" spans="1:12" s="108" customFormat="1" ht="11.25" customHeight="1">
      <c r="A95" s="99" t="s">
        <v>98</v>
      </c>
      <c r="B95" s="42">
        <v>27075</v>
      </c>
      <c r="C95" s="42">
        <v>292</v>
      </c>
      <c r="D95" s="101">
        <v>283457</v>
      </c>
      <c r="E95" s="99">
        <f t="shared" si="0"/>
        <v>310824</v>
      </c>
      <c r="F95" s="42">
        <v>6627</v>
      </c>
      <c r="G95" s="101">
        <v>89419</v>
      </c>
      <c r="H95" s="43">
        <f t="shared" si="1"/>
        <v>96046</v>
      </c>
      <c r="I95" s="43">
        <f t="shared" si="2"/>
        <v>33994</v>
      </c>
      <c r="J95" s="43">
        <f t="shared" si="3"/>
        <v>372876</v>
      </c>
      <c r="K95" s="99">
        <f t="shared" si="4"/>
        <v>406870</v>
      </c>
      <c r="L95" s="42">
        <v>564773</v>
      </c>
    </row>
    <row r="96" spans="1:12" s="108" customFormat="1" ht="11.25" customHeight="1">
      <c r="A96" s="99" t="s">
        <v>99</v>
      </c>
      <c r="B96" s="42">
        <v>718</v>
      </c>
      <c r="C96" s="42">
        <v>0</v>
      </c>
      <c r="D96" s="101">
        <v>3162</v>
      </c>
      <c r="E96" s="99">
        <f t="shared" si="0"/>
        <v>3880</v>
      </c>
      <c r="F96" s="42">
        <v>9</v>
      </c>
      <c r="G96" s="101">
        <v>55</v>
      </c>
      <c r="H96" s="43">
        <f t="shared" si="1"/>
        <v>64</v>
      </c>
      <c r="I96" s="43">
        <f t="shared" si="2"/>
        <v>727</v>
      </c>
      <c r="J96" s="43">
        <f t="shared" si="3"/>
        <v>3217</v>
      </c>
      <c r="K96" s="99">
        <f t="shared" si="4"/>
        <v>3944</v>
      </c>
      <c r="L96" s="42">
        <v>337</v>
      </c>
    </row>
    <row r="97" spans="1:12" s="108" customFormat="1" ht="11.25" customHeight="1">
      <c r="A97" s="99" t="s">
        <v>100</v>
      </c>
      <c r="B97" s="42">
        <v>3028</v>
      </c>
      <c r="C97" s="42">
        <v>279</v>
      </c>
      <c r="D97" s="101">
        <v>36467</v>
      </c>
      <c r="E97" s="99">
        <f t="shared" si="0"/>
        <v>39774</v>
      </c>
      <c r="F97" s="42">
        <v>52</v>
      </c>
      <c r="G97" s="101">
        <v>692</v>
      </c>
      <c r="H97" s="43">
        <f t="shared" si="1"/>
        <v>744</v>
      </c>
      <c r="I97" s="43">
        <f t="shared" si="2"/>
        <v>3359</v>
      </c>
      <c r="J97" s="43">
        <f t="shared" si="3"/>
        <v>37159</v>
      </c>
      <c r="K97" s="99">
        <f t="shared" si="4"/>
        <v>40518</v>
      </c>
      <c r="L97" s="42">
        <v>0</v>
      </c>
    </row>
    <row r="98" spans="1:12" s="108" customFormat="1" ht="11.25" customHeight="1">
      <c r="A98" s="99" t="s">
        <v>101</v>
      </c>
      <c r="B98" s="42">
        <v>515</v>
      </c>
      <c r="C98" s="42">
        <v>141</v>
      </c>
      <c r="D98" s="101">
        <v>5766</v>
      </c>
      <c r="E98" s="99">
        <f t="shared" si="0"/>
        <v>6422</v>
      </c>
      <c r="F98" s="42">
        <v>219</v>
      </c>
      <c r="G98" s="101">
        <v>3229</v>
      </c>
      <c r="H98" s="43">
        <f t="shared" si="1"/>
        <v>3448</v>
      </c>
      <c r="I98" s="43">
        <f t="shared" si="2"/>
        <v>875</v>
      </c>
      <c r="J98" s="43">
        <f t="shared" si="3"/>
        <v>8995</v>
      </c>
      <c r="K98" s="99">
        <f t="shared" si="4"/>
        <v>9870</v>
      </c>
      <c r="L98" s="42">
        <v>862</v>
      </c>
    </row>
    <row r="99" spans="1:12" s="108" customFormat="1" ht="11.25" customHeight="1">
      <c r="A99" s="99" t="s">
        <v>102</v>
      </c>
      <c r="B99" s="42">
        <v>89</v>
      </c>
      <c r="C99" s="42">
        <v>52</v>
      </c>
      <c r="D99" s="101">
        <v>1141</v>
      </c>
      <c r="E99" s="99">
        <f t="shared" si="0"/>
        <v>1282</v>
      </c>
      <c r="F99" s="42">
        <v>230</v>
      </c>
      <c r="G99" s="101">
        <v>1920</v>
      </c>
      <c r="H99" s="43">
        <f t="shared" si="1"/>
        <v>2150</v>
      </c>
      <c r="I99" s="43">
        <f t="shared" si="2"/>
        <v>371</v>
      </c>
      <c r="J99" s="43">
        <f t="shared" si="3"/>
        <v>3061</v>
      </c>
      <c r="K99" s="99">
        <f t="shared" si="4"/>
        <v>3432</v>
      </c>
      <c r="L99" s="42">
        <v>1502</v>
      </c>
    </row>
    <row r="100" spans="1:12" s="108" customFormat="1" ht="11.25" customHeight="1">
      <c r="A100" s="99" t="s">
        <v>103</v>
      </c>
      <c r="B100" s="42">
        <v>1</v>
      </c>
      <c r="C100" s="42">
        <v>0</v>
      </c>
      <c r="D100" s="101">
        <v>23</v>
      </c>
      <c r="E100" s="99">
        <f t="shared" si="0"/>
        <v>24</v>
      </c>
      <c r="F100" s="42">
        <v>0</v>
      </c>
      <c r="G100" s="101">
        <v>0</v>
      </c>
      <c r="H100" s="43">
        <f t="shared" si="1"/>
        <v>0</v>
      </c>
      <c r="I100" s="43">
        <f t="shared" si="2"/>
        <v>1</v>
      </c>
      <c r="J100" s="43">
        <f t="shared" si="3"/>
        <v>23</v>
      </c>
      <c r="K100" s="99">
        <f t="shared" si="4"/>
        <v>24</v>
      </c>
      <c r="L100" s="42">
        <v>5</v>
      </c>
    </row>
    <row r="101" spans="1:12" s="108" customFormat="1" ht="11.25" customHeight="1">
      <c r="A101" s="99" t="s">
        <v>104</v>
      </c>
      <c r="B101" s="42">
        <v>667</v>
      </c>
      <c r="C101" s="42">
        <v>15</v>
      </c>
      <c r="D101" s="101">
        <v>4955</v>
      </c>
      <c r="E101" s="99">
        <f t="shared" si="0"/>
        <v>5637</v>
      </c>
      <c r="F101" s="42">
        <v>24636</v>
      </c>
      <c r="G101" s="101">
        <v>212627</v>
      </c>
      <c r="H101" s="43">
        <f t="shared" si="1"/>
        <v>237263</v>
      </c>
      <c r="I101" s="43">
        <f t="shared" si="2"/>
        <v>25318</v>
      </c>
      <c r="J101" s="43">
        <f t="shared" si="3"/>
        <v>217582</v>
      </c>
      <c r="K101" s="99">
        <f t="shared" si="4"/>
        <v>242900</v>
      </c>
      <c r="L101" s="42">
        <v>4462</v>
      </c>
    </row>
    <row r="102" spans="1:12" s="108" customFormat="1" ht="11.25" customHeight="1">
      <c r="A102" s="99" t="s">
        <v>105</v>
      </c>
      <c r="B102" s="42">
        <v>1187</v>
      </c>
      <c r="C102" s="42">
        <v>35</v>
      </c>
      <c r="D102" s="101">
        <v>135339</v>
      </c>
      <c r="E102" s="99">
        <f t="shared" si="0"/>
        <v>136561</v>
      </c>
      <c r="F102" s="42">
        <v>18671</v>
      </c>
      <c r="G102" s="101">
        <v>18362</v>
      </c>
      <c r="H102" s="43">
        <f t="shared" si="1"/>
        <v>37033</v>
      </c>
      <c r="I102" s="43">
        <f t="shared" si="2"/>
        <v>19893</v>
      </c>
      <c r="J102" s="43">
        <f t="shared" si="3"/>
        <v>153701</v>
      </c>
      <c r="K102" s="99">
        <f t="shared" si="4"/>
        <v>173594</v>
      </c>
      <c r="L102" s="42">
        <v>102317</v>
      </c>
    </row>
    <row r="103" spans="1:12" s="108" customFormat="1" ht="11.25" customHeight="1">
      <c r="A103" s="99" t="s">
        <v>106</v>
      </c>
      <c r="B103" s="42">
        <v>618</v>
      </c>
      <c r="C103" s="42">
        <v>112</v>
      </c>
      <c r="D103" s="101">
        <v>3702</v>
      </c>
      <c r="E103" s="99">
        <f t="shared" si="0"/>
        <v>4432</v>
      </c>
      <c r="F103" s="42">
        <v>75683</v>
      </c>
      <c r="G103" s="101">
        <v>508146</v>
      </c>
      <c r="H103" s="43">
        <f t="shared" si="1"/>
        <v>583829</v>
      </c>
      <c r="I103" s="43">
        <f t="shared" si="2"/>
        <v>76413</v>
      </c>
      <c r="J103" s="43">
        <f t="shared" si="3"/>
        <v>511848</v>
      </c>
      <c r="K103" s="99">
        <f t="shared" si="4"/>
        <v>588261</v>
      </c>
      <c r="L103" s="42">
        <v>102627</v>
      </c>
    </row>
    <row r="104" spans="1:12" s="108" customFormat="1" ht="11.25" customHeight="1">
      <c r="A104" s="99" t="s">
        <v>107</v>
      </c>
      <c r="B104" s="42">
        <v>0</v>
      </c>
      <c r="C104" s="42">
        <v>0</v>
      </c>
      <c r="D104" s="101">
        <v>593</v>
      </c>
      <c r="E104" s="99">
        <f t="shared" si="0"/>
        <v>593</v>
      </c>
      <c r="F104" s="42">
        <v>0</v>
      </c>
      <c r="G104" s="101">
        <v>393</v>
      </c>
      <c r="H104" s="43">
        <f t="shared" si="1"/>
        <v>393</v>
      </c>
      <c r="I104" s="43">
        <f t="shared" si="2"/>
        <v>0</v>
      </c>
      <c r="J104" s="43">
        <f t="shared" si="3"/>
        <v>986</v>
      </c>
      <c r="K104" s="99">
        <f t="shared" si="4"/>
        <v>986</v>
      </c>
      <c r="L104" s="42">
        <v>0</v>
      </c>
    </row>
    <row r="105" spans="1:12" s="108" customFormat="1" ht="11.25" customHeight="1">
      <c r="A105" s="99" t="s">
        <v>108</v>
      </c>
      <c r="B105" s="42">
        <v>8803</v>
      </c>
      <c r="C105" s="42">
        <v>6696</v>
      </c>
      <c r="D105" s="101">
        <v>108817</v>
      </c>
      <c r="E105" s="99">
        <f t="shared" si="0"/>
        <v>124316</v>
      </c>
      <c r="F105" s="42">
        <v>3038</v>
      </c>
      <c r="G105" s="101">
        <v>18242</v>
      </c>
      <c r="H105" s="43">
        <f t="shared" si="1"/>
        <v>21280</v>
      </c>
      <c r="I105" s="43">
        <f t="shared" si="2"/>
        <v>18537</v>
      </c>
      <c r="J105" s="43">
        <f t="shared" si="3"/>
        <v>127059</v>
      </c>
      <c r="K105" s="99">
        <f t="shared" si="4"/>
        <v>145596</v>
      </c>
      <c r="L105" s="42">
        <v>88405</v>
      </c>
    </row>
    <row r="106" spans="1:12" s="108" customFormat="1" ht="11.25" customHeight="1">
      <c r="A106" s="99" t="s">
        <v>109</v>
      </c>
      <c r="B106" s="42">
        <v>1757</v>
      </c>
      <c r="C106" s="42">
        <v>789</v>
      </c>
      <c r="D106" s="101">
        <v>17550</v>
      </c>
      <c r="E106" s="99">
        <f t="shared" si="0"/>
        <v>20096</v>
      </c>
      <c r="F106" s="42">
        <v>1581</v>
      </c>
      <c r="G106" s="101">
        <v>9738</v>
      </c>
      <c r="H106" s="43">
        <f t="shared" si="1"/>
        <v>11319</v>
      </c>
      <c r="I106" s="43">
        <f t="shared" si="2"/>
        <v>4127</v>
      </c>
      <c r="J106" s="43">
        <f t="shared" si="3"/>
        <v>27288</v>
      </c>
      <c r="K106" s="99">
        <f t="shared" si="4"/>
        <v>31415</v>
      </c>
      <c r="L106" s="42">
        <v>36064</v>
      </c>
    </row>
    <row r="107" spans="1:12" s="108" customFormat="1" ht="11.25" customHeight="1">
      <c r="A107" s="99" t="s">
        <v>110</v>
      </c>
      <c r="B107" s="42">
        <v>82454</v>
      </c>
      <c r="C107" s="42">
        <v>40891</v>
      </c>
      <c r="D107" s="101">
        <v>510896</v>
      </c>
      <c r="E107" s="99">
        <f t="shared" si="0"/>
        <v>634241</v>
      </c>
      <c r="F107" s="42">
        <v>8159</v>
      </c>
      <c r="G107" s="101">
        <v>45992</v>
      </c>
      <c r="H107" s="43">
        <f t="shared" si="1"/>
        <v>54151</v>
      </c>
      <c r="I107" s="43">
        <f t="shared" si="2"/>
        <v>131504</v>
      </c>
      <c r="J107" s="43">
        <f t="shared" si="3"/>
        <v>556888</v>
      </c>
      <c r="K107" s="99">
        <f t="shared" si="4"/>
        <v>688392</v>
      </c>
      <c r="L107" s="42">
        <v>2714406</v>
      </c>
    </row>
    <row r="108" spans="1:12" s="108" customFormat="1" ht="11.25" customHeight="1">
      <c r="A108" s="99" t="s">
        <v>111</v>
      </c>
      <c r="B108" s="42">
        <v>55412</v>
      </c>
      <c r="C108" s="42">
        <v>15222</v>
      </c>
      <c r="D108" s="101">
        <v>515377</v>
      </c>
      <c r="E108" s="99">
        <f t="shared" si="0"/>
        <v>586011</v>
      </c>
      <c r="F108" s="42">
        <v>4222</v>
      </c>
      <c r="G108" s="101">
        <v>21642</v>
      </c>
      <c r="H108" s="43">
        <f t="shared" si="1"/>
        <v>25864</v>
      </c>
      <c r="I108" s="43">
        <f t="shared" si="2"/>
        <v>74856</v>
      </c>
      <c r="J108" s="43">
        <f t="shared" si="3"/>
        <v>537019</v>
      </c>
      <c r="K108" s="99">
        <f t="shared" si="4"/>
        <v>611875</v>
      </c>
      <c r="L108" s="42">
        <v>337469</v>
      </c>
    </row>
    <row r="109" spans="1:12" s="108" customFormat="1" ht="11.25" customHeight="1">
      <c r="A109" s="99" t="s">
        <v>112</v>
      </c>
      <c r="B109" s="42">
        <v>1486</v>
      </c>
      <c r="C109" s="42">
        <v>1326</v>
      </c>
      <c r="D109" s="101">
        <v>15644</v>
      </c>
      <c r="E109" s="99">
        <f t="shared" si="0"/>
        <v>18456</v>
      </c>
      <c r="F109" s="42">
        <v>47</v>
      </c>
      <c r="G109" s="101">
        <v>2779</v>
      </c>
      <c r="H109" s="43">
        <f t="shared" si="1"/>
        <v>2826</v>
      </c>
      <c r="I109" s="43">
        <f t="shared" si="2"/>
        <v>2859</v>
      </c>
      <c r="J109" s="43">
        <f t="shared" si="3"/>
        <v>18423</v>
      </c>
      <c r="K109" s="99">
        <f t="shared" si="4"/>
        <v>21282</v>
      </c>
      <c r="L109" s="42">
        <v>0</v>
      </c>
    </row>
    <row r="110" spans="1:12" s="108" customFormat="1" ht="11.25" customHeight="1">
      <c r="A110" s="99" t="s">
        <v>113</v>
      </c>
      <c r="B110" s="42">
        <v>579</v>
      </c>
      <c r="C110" s="42">
        <v>244</v>
      </c>
      <c r="D110" s="101">
        <v>8227</v>
      </c>
      <c r="E110" s="99">
        <f t="shared" si="0"/>
        <v>9050</v>
      </c>
      <c r="F110" s="42">
        <v>806</v>
      </c>
      <c r="G110" s="101">
        <v>4246</v>
      </c>
      <c r="H110" s="43">
        <f t="shared" si="1"/>
        <v>5052</v>
      </c>
      <c r="I110" s="43">
        <f t="shared" si="2"/>
        <v>1629</v>
      </c>
      <c r="J110" s="43">
        <f t="shared" si="3"/>
        <v>12473</v>
      </c>
      <c r="K110" s="99">
        <f t="shared" si="4"/>
        <v>14102</v>
      </c>
      <c r="L110" s="42">
        <v>526</v>
      </c>
    </row>
    <row r="111" spans="1:12" s="108" customFormat="1" ht="11.25" customHeight="1">
      <c r="A111" s="99" t="s">
        <v>114</v>
      </c>
      <c r="B111" s="42">
        <v>194</v>
      </c>
      <c r="C111" s="42">
        <v>71</v>
      </c>
      <c r="D111" s="101">
        <v>1660</v>
      </c>
      <c r="E111" s="99">
        <f t="shared" si="0"/>
        <v>1925</v>
      </c>
      <c r="F111" s="42">
        <v>59</v>
      </c>
      <c r="G111" s="101">
        <v>849</v>
      </c>
      <c r="H111" s="43">
        <f t="shared" si="1"/>
        <v>908</v>
      </c>
      <c r="I111" s="43">
        <f t="shared" si="2"/>
        <v>324</v>
      </c>
      <c r="J111" s="43">
        <f t="shared" si="3"/>
        <v>2509</v>
      </c>
      <c r="K111" s="99">
        <f t="shared" si="4"/>
        <v>2833</v>
      </c>
      <c r="L111" s="42">
        <v>1121</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18</v>
      </c>
    </row>
    <row r="113" spans="1:12" s="108" customFormat="1" ht="11.25" customHeight="1">
      <c r="A113" s="99" t="s">
        <v>116</v>
      </c>
      <c r="B113" s="42">
        <v>12944</v>
      </c>
      <c r="C113" s="42">
        <v>70</v>
      </c>
      <c r="D113" s="101">
        <v>96401</v>
      </c>
      <c r="E113" s="99">
        <f t="shared" si="0"/>
        <v>109415</v>
      </c>
      <c r="F113" s="42">
        <v>1259</v>
      </c>
      <c r="G113" s="101">
        <v>9403</v>
      </c>
      <c r="H113" s="43">
        <f t="shared" si="1"/>
        <v>10662</v>
      </c>
      <c r="I113" s="43">
        <f t="shared" si="2"/>
        <v>14273</v>
      </c>
      <c r="J113" s="43">
        <f t="shared" si="3"/>
        <v>105804</v>
      </c>
      <c r="K113" s="99">
        <f t="shared" si="4"/>
        <v>120077</v>
      </c>
      <c r="L113" s="42">
        <v>246367</v>
      </c>
    </row>
    <row r="114" spans="1:12" s="108" customFormat="1" ht="11.25" customHeight="1">
      <c r="A114" s="99" t="s">
        <v>137</v>
      </c>
      <c r="B114" s="42">
        <v>0</v>
      </c>
      <c r="C114" s="42">
        <v>0</v>
      </c>
      <c r="D114" s="101">
        <v>1</v>
      </c>
      <c r="E114" s="99">
        <f t="shared" si="0"/>
        <v>1</v>
      </c>
      <c r="F114" s="42">
        <v>0</v>
      </c>
      <c r="G114" s="101">
        <v>10</v>
      </c>
      <c r="H114" s="43">
        <f t="shared" si="1"/>
        <v>10</v>
      </c>
      <c r="I114" s="43">
        <f t="shared" si="2"/>
        <v>0</v>
      </c>
      <c r="J114" s="43">
        <f t="shared" si="3"/>
        <v>11</v>
      </c>
      <c r="K114" s="99">
        <f t="shared" si="4"/>
        <v>11</v>
      </c>
      <c r="L114" s="42">
        <v>0</v>
      </c>
    </row>
    <row r="115" spans="1:12" s="108" customFormat="1" ht="11.25" customHeight="1">
      <c r="A115" s="99" t="s">
        <v>118</v>
      </c>
      <c r="B115" s="42">
        <v>7</v>
      </c>
      <c r="C115" s="42">
        <v>115</v>
      </c>
      <c r="D115" s="101">
        <v>5936</v>
      </c>
      <c r="E115" s="99">
        <f t="shared" si="0"/>
        <v>6058</v>
      </c>
      <c r="F115" s="42">
        <v>4176</v>
      </c>
      <c r="G115" s="101">
        <v>22990</v>
      </c>
      <c r="H115" s="43">
        <f t="shared" si="1"/>
        <v>27166</v>
      </c>
      <c r="I115" s="43">
        <f t="shared" si="2"/>
        <v>4298</v>
      </c>
      <c r="J115" s="43">
        <f t="shared" si="3"/>
        <v>28926</v>
      </c>
      <c r="K115" s="99">
        <f t="shared" si="4"/>
        <v>33224</v>
      </c>
      <c r="L115" s="42">
        <v>8229</v>
      </c>
    </row>
    <row r="116" spans="1:12" s="108" customFormat="1" ht="11.25" customHeight="1">
      <c r="A116" s="99" t="s">
        <v>119</v>
      </c>
      <c r="B116" s="42">
        <v>2072</v>
      </c>
      <c r="C116" s="42">
        <v>1704</v>
      </c>
      <c r="D116" s="101">
        <v>27330</v>
      </c>
      <c r="E116" s="99">
        <f t="shared" si="0"/>
        <v>31106</v>
      </c>
      <c r="F116" s="42">
        <v>1229</v>
      </c>
      <c r="G116" s="101">
        <v>8822</v>
      </c>
      <c r="H116" s="43">
        <f t="shared" si="1"/>
        <v>10051</v>
      </c>
      <c r="I116" s="43">
        <f t="shared" si="2"/>
        <v>5005</v>
      </c>
      <c r="J116" s="43">
        <f t="shared" si="3"/>
        <v>36152</v>
      </c>
      <c r="K116" s="99">
        <f t="shared" si="4"/>
        <v>41157</v>
      </c>
      <c r="L116" s="42">
        <v>12888</v>
      </c>
    </row>
    <row r="117" spans="1:12" s="108" customFormat="1" ht="11.25" customHeight="1">
      <c r="A117" s="99" t="s">
        <v>120</v>
      </c>
      <c r="B117" s="42">
        <v>17</v>
      </c>
      <c r="C117" s="42">
        <v>0</v>
      </c>
      <c r="D117" s="101">
        <v>4408</v>
      </c>
      <c r="E117" s="99">
        <f t="shared" si="0"/>
        <v>4425</v>
      </c>
      <c r="F117" s="42">
        <v>4222</v>
      </c>
      <c r="G117" s="101">
        <v>4551</v>
      </c>
      <c r="H117" s="43">
        <f t="shared" si="1"/>
        <v>8773</v>
      </c>
      <c r="I117" s="43">
        <f t="shared" si="2"/>
        <v>4239</v>
      </c>
      <c r="J117" s="43">
        <f t="shared" si="3"/>
        <v>8959</v>
      </c>
      <c r="K117" s="99">
        <f t="shared" si="4"/>
        <v>13198</v>
      </c>
      <c r="L117" s="42">
        <v>4562</v>
      </c>
    </row>
    <row r="118" spans="1:12" s="108" customFormat="1" ht="11.25" customHeight="1">
      <c r="A118" s="99" t="s">
        <v>121</v>
      </c>
      <c r="B118" s="42">
        <v>5222</v>
      </c>
      <c r="C118" s="42">
        <v>2755</v>
      </c>
      <c r="D118" s="101">
        <v>40151</v>
      </c>
      <c r="E118" s="99">
        <f t="shared" si="0"/>
        <v>48128</v>
      </c>
      <c r="F118" s="42">
        <v>17082</v>
      </c>
      <c r="G118" s="101">
        <v>48785</v>
      </c>
      <c r="H118" s="43">
        <f t="shared" si="1"/>
        <v>65867</v>
      </c>
      <c r="I118" s="43">
        <f t="shared" si="2"/>
        <v>25059</v>
      </c>
      <c r="J118" s="43">
        <f t="shared" si="3"/>
        <v>88936</v>
      </c>
      <c r="K118" s="99">
        <f t="shared" si="4"/>
        <v>113995</v>
      </c>
      <c r="L118" s="42">
        <v>25134</v>
      </c>
    </row>
    <row r="119" spans="1:12" s="108" customFormat="1" ht="11.25" customHeight="1">
      <c r="A119" s="99" t="s">
        <v>122</v>
      </c>
      <c r="B119" s="42">
        <v>144</v>
      </c>
      <c r="C119" s="42">
        <v>778</v>
      </c>
      <c r="D119" s="101">
        <v>1039</v>
      </c>
      <c r="E119" s="99">
        <f t="shared" si="0"/>
        <v>1961</v>
      </c>
      <c r="F119" s="42">
        <v>8</v>
      </c>
      <c r="G119" s="101">
        <v>8410</v>
      </c>
      <c r="H119" s="43">
        <f t="shared" si="1"/>
        <v>8418</v>
      </c>
      <c r="I119" s="43">
        <f t="shared" si="2"/>
        <v>930</v>
      </c>
      <c r="J119" s="43">
        <f t="shared" si="3"/>
        <v>9449</v>
      </c>
      <c r="K119" s="99">
        <f t="shared" si="4"/>
        <v>10379</v>
      </c>
      <c r="L119" s="42">
        <v>1043</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1178669</v>
      </c>
      <c r="C122" s="50">
        <f>SUM(C24:C119)</f>
        <v>433631</v>
      </c>
      <c r="D122" s="50">
        <f>SUM(D24:D119)</f>
        <v>12599101</v>
      </c>
      <c r="E122" s="50">
        <f>SUM(E24:E119)</f>
        <v>14211401</v>
      </c>
      <c r="F122" s="51">
        <f>SUM(F24:F119)</f>
        <v>521744</v>
      </c>
      <c r="G122" s="50">
        <f>SUM(G24:G119)</f>
        <v>3299161</v>
      </c>
      <c r="H122" s="50">
        <f>SUM(H24:H119)</f>
        <v>3820905</v>
      </c>
      <c r="I122" s="50">
        <f>SUM(I24:I119)</f>
        <v>2134044</v>
      </c>
      <c r="J122" s="50">
        <f>D122+G122</f>
        <v>15898262</v>
      </c>
      <c r="K122" s="50">
        <f>E122+H122</f>
        <v>18032306</v>
      </c>
      <c r="L122" s="51">
        <f>SUM(L24:L119)</f>
        <v>20674176</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8.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4" t="s">
        <v>0</v>
      </c>
      <c r="B1" s="74"/>
      <c r="C1" s="74"/>
      <c r="D1" s="74"/>
      <c r="E1" s="74"/>
      <c r="F1" s="74"/>
      <c r="G1" s="74"/>
      <c r="H1" s="74"/>
      <c r="I1" s="74"/>
      <c r="J1" s="74"/>
      <c r="K1" s="74"/>
    </row>
    <row r="2" spans="1:11" ht="11.25" customHeight="1">
      <c r="A2" s="75" t="s">
        <v>1</v>
      </c>
      <c r="B2" s="75"/>
      <c r="C2" s="75"/>
      <c r="D2" s="75"/>
      <c r="E2" s="75"/>
      <c r="F2" s="75"/>
      <c r="G2" s="75"/>
      <c r="H2" s="75"/>
      <c r="I2" s="75"/>
      <c r="J2" s="75"/>
      <c r="K2" s="75"/>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155</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156</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157</v>
      </c>
      <c r="C23" s="84"/>
      <c r="D23" s="95" t="s">
        <v>132</v>
      </c>
      <c r="E23" s="94" t="s">
        <v>26</v>
      </c>
      <c r="F23" s="15" t="s">
        <v>157</v>
      </c>
      <c r="G23" s="43" t="s">
        <v>132</v>
      </c>
      <c r="H23" s="15" t="s">
        <v>26</v>
      </c>
      <c r="I23" s="15" t="s">
        <v>157</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3049</v>
      </c>
      <c r="C25" s="42">
        <v>137</v>
      </c>
      <c r="D25" s="100">
        <v>12741</v>
      </c>
      <c r="E25" s="99">
        <f aca="true" t="shared" si="0" ref="E25:E29">SUM(B25:D25)</f>
        <v>15927</v>
      </c>
      <c r="F25" s="42">
        <v>912</v>
      </c>
      <c r="G25" s="101">
        <v>4933</v>
      </c>
      <c r="H25" s="43">
        <f aca="true" t="shared" si="1" ref="H25:H120">SUM(F25:G25)</f>
        <v>5845</v>
      </c>
      <c r="I25" s="43">
        <f aca="true" t="shared" si="2" ref="I25:I120">SUM(B25+C25+F25)</f>
        <v>4098</v>
      </c>
      <c r="J25" s="43">
        <f>D25+G25</f>
        <v>17674</v>
      </c>
      <c r="K25" s="43">
        <f aca="true" t="shared" si="3" ref="K25:K120">SUM(I25:J25)</f>
        <v>21772</v>
      </c>
    </row>
    <row r="26" spans="1:11" ht="11.25" customHeight="1">
      <c r="A26" s="99" t="s">
        <v>28</v>
      </c>
      <c r="B26" s="42">
        <f>2701+1111</f>
        <v>3812</v>
      </c>
      <c r="C26" s="42">
        <v>0</v>
      </c>
      <c r="D26" s="100">
        <v>56453</v>
      </c>
      <c r="E26" s="99">
        <f t="shared" si="0"/>
        <v>60265</v>
      </c>
      <c r="F26" s="42">
        <v>213</v>
      </c>
      <c r="G26" s="101">
        <v>4387</v>
      </c>
      <c r="H26" s="43">
        <f t="shared" si="1"/>
        <v>4600</v>
      </c>
      <c r="I26" s="43">
        <f t="shared" si="2"/>
        <v>4025</v>
      </c>
      <c r="J26" s="43">
        <f aca="true" t="shared" si="4" ref="J26:J120">SUM(D26+G26)</f>
        <v>60840</v>
      </c>
      <c r="K26" s="43">
        <f t="shared" si="3"/>
        <v>64865</v>
      </c>
    </row>
    <row r="27" spans="1:11" ht="11.25" customHeight="1">
      <c r="A27" s="99" t="s">
        <v>29</v>
      </c>
      <c r="B27" s="42">
        <v>1647</v>
      </c>
      <c r="C27" s="42">
        <v>6</v>
      </c>
      <c r="D27" s="100">
        <v>13295</v>
      </c>
      <c r="E27" s="99">
        <f t="shared" si="0"/>
        <v>14948</v>
      </c>
      <c r="F27" s="42">
        <v>207</v>
      </c>
      <c r="G27" s="101">
        <v>2487</v>
      </c>
      <c r="H27" s="43">
        <f t="shared" si="1"/>
        <v>2694</v>
      </c>
      <c r="I27" s="43">
        <f t="shared" si="2"/>
        <v>1860</v>
      </c>
      <c r="J27" s="43">
        <f t="shared" si="4"/>
        <v>15782</v>
      </c>
      <c r="K27" s="43">
        <f t="shared" si="3"/>
        <v>17642</v>
      </c>
    </row>
    <row r="28" spans="1:11" ht="11.25" customHeight="1">
      <c r="A28" s="99" t="s">
        <v>30</v>
      </c>
      <c r="B28" s="42">
        <v>1307</v>
      </c>
      <c r="C28" s="42">
        <v>2244</v>
      </c>
      <c r="D28" s="100">
        <v>21509</v>
      </c>
      <c r="E28" s="99">
        <f t="shared" si="0"/>
        <v>25060</v>
      </c>
      <c r="F28" s="42">
        <v>572</v>
      </c>
      <c r="G28" s="101">
        <v>4313</v>
      </c>
      <c r="H28" s="43">
        <f t="shared" si="1"/>
        <v>4885</v>
      </c>
      <c r="I28" s="43">
        <f t="shared" si="2"/>
        <v>4123</v>
      </c>
      <c r="J28" s="43">
        <f t="shared" si="4"/>
        <v>25822</v>
      </c>
      <c r="K28" s="43">
        <f t="shared" si="3"/>
        <v>29945</v>
      </c>
    </row>
    <row r="29" spans="1:11" ht="11.25" customHeight="1">
      <c r="A29" s="99" t="s">
        <v>31</v>
      </c>
      <c r="B29" s="42">
        <v>0</v>
      </c>
      <c r="C29" s="42">
        <v>252</v>
      </c>
      <c r="D29" s="100">
        <v>3385</v>
      </c>
      <c r="E29" s="99">
        <f t="shared" si="0"/>
        <v>3637</v>
      </c>
      <c r="F29" s="42">
        <v>14</v>
      </c>
      <c r="G29" s="101">
        <v>170</v>
      </c>
      <c r="H29" s="43">
        <f t="shared" si="1"/>
        <v>184</v>
      </c>
      <c r="I29" s="43">
        <f t="shared" si="2"/>
        <v>266</v>
      </c>
      <c r="J29" s="43">
        <f t="shared" si="4"/>
        <v>3555</v>
      </c>
      <c r="K29" s="43">
        <f t="shared" si="3"/>
        <v>3821</v>
      </c>
    </row>
    <row r="30" spans="1:11" ht="11.25" customHeight="1">
      <c r="A30" s="99" t="s">
        <v>32</v>
      </c>
      <c r="B30" s="42"/>
      <c r="C30" s="42"/>
      <c r="D30" s="100"/>
      <c r="E30" s="99"/>
      <c r="F30" s="42"/>
      <c r="G30" s="101">
        <v>0</v>
      </c>
      <c r="H30" s="43">
        <f t="shared" si="1"/>
        <v>0</v>
      </c>
      <c r="I30" s="43">
        <f t="shared" si="2"/>
        <v>0</v>
      </c>
      <c r="J30" s="43">
        <f t="shared" si="4"/>
        <v>0</v>
      </c>
      <c r="K30" s="43">
        <f t="shared" si="3"/>
        <v>0</v>
      </c>
    </row>
    <row r="31" spans="1:11" ht="11.25" customHeight="1">
      <c r="A31" s="99" t="s">
        <v>33</v>
      </c>
      <c r="B31" s="42">
        <v>11625</v>
      </c>
      <c r="C31" s="42">
        <v>57966</v>
      </c>
      <c r="D31" s="100">
        <v>491606</v>
      </c>
      <c r="E31" s="99">
        <f aca="true" t="shared" si="5" ref="E31:E120">SUM(B31:D31)</f>
        <v>561197</v>
      </c>
      <c r="F31" s="42">
        <v>4453</v>
      </c>
      <c r="G31" s="101">
        <v>39143</v>
      </c>
      <c r="H31" s="43">
        <f t="shared" si="1"/>
        <v>43596</v>
      </c>
      <c r="I31" s="43">
        <f t="shared" si="2"/>
        <v>74044</v>
      </c>
      <c r="J31" s="43">
        <f t="shared" si="4"/>
        <v>530749</v>
      </c>
      <c r="K31" s="43">
        <f t="shared" si="3"/>
        <v>604793</v>
      </c>
    </row>
    <row r="32" spans="1:11" ht="11.25" customHeight="1">
      <c r="A32" s="99" t="s">
        <v>34</v>
      </c>
      <c r="B32" s="42">
        <v>0</v>
      </c>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107</v>
      </c>
      <c r="D33" s="100">
        <v>1092</v>
      </c>
      <c r="E33" s="99">
        <f t="shared" si="5"/>
        <v>1199</v>
      </c>
      <c r="F33" s="42">
        <v>0</v>
      </c>
      <c r="G33" s="101">
        <v>11</v>
      </c>
      <c r="H33" s="43">
        <f t="shared" si="1"/>
        <v>11</v>
      </c>
      <c r="I33" s="43">
        <f t="shared" si="2"/>
        <v>107</v>
      </c>
      <c r="J33" s="43">
        <f t="shared" si="4"/>
        <v>1103</v>
      </c>
      <c r="K33" s="43">
        <f t="shared" si="3"/>
        <v>1210</v>
      </c>
    </row>
    <row r="34" spans="1:11" ht="11.25" customHeight="1">
      <c r="A34" s="99" t="s">
        <v>36</v>
      </c>
      <c r="B34" s="42">
        <f>10798+4308-5038</f>
        <v>10068</v>
      </c>
      <c r="C34" s="42">
        <v>0</v>
      </c>
      <c r="D34" s="100">
        <v>192037</v>
      </c>
      <c r="E34" s="99">
        <f t="shared" si="5"/>
        <v>202105</v>
      </c>
      <c r="F34" s="42">
        <v>256</v>
      </c>
      <c r="G34" s="101">
        <v>23844</v>
      </c>
      <c r="H34" s="43">
        <f t="shared" si="1"/>
        <v>24100</v>
      </c>
      <c r="I34" s="43">
        <f t="shared" si="2"/>
        <v>10324</v>
      </c>
      <c r="J34" s="43">
        <f t="shared" si="4"/>
        <v>215881</v>
      </c>
      <c r="K34" s="43">
        <f t="shared" si="3"/>
        <v>226205</v>
      </c>
    </row>
    <row r="35" spans="1:11" ht="11.25" customHeight="1">
      <c r="A35" s="99" t="s">
        <v>37</v>
      </c>
      <c r="B35" s="42">
        <v>74506</v>
      </c>
      <c r="C35" s="42">
        <v>335833</v>
      </c>
      <c r="D35" s="100">
        <v>2112954</v>
      </c>
      <c r="E35" s="99">
        <f t="shared" si="5"/>
        <v>2523293</v>
      </c>
      <c r="F35" s="42">
        <v>77873</v>
      </c>
      <c r="G35" s="101">
        <v>360810</v>
      </c>
      <c r="H35" s="43">
        <f t="shared" si="1"/>
        <v>438683</v>
      </c>
      <c r="I35" s="43">
        <f t="shared" si="2"/>
        <v>488212</v>
      </c>
      <c r="J35" s="43">
        <f t="shared" si="4"/>
        <v>2473764</v>
      </c>
      <c r="K35" s="43">
        <f t="shared" si="3"/>
        <v>2961976</v>
      </c>
    </row>
    <row r="36" spans="1:11" ht="11.25" customHeight="1">
      <c r="A36" s="99" t="s">
        <v>38</v>
      </c>
      <c r="B36" s="42">
        <v>1047</v>
      </c>
      <c r="C36" s="42">
        <v>102</v>
      </c>
      <c r="D36" s="100">
        <v>8730</v>
      </c>
      <c r="E36" s="99">
        <f t="shared" si="5"/>
        <v>9879</v>
      </c>
      <c r="F36" s="42">
        <v>83</v>
      </c>
      <c r="G36" s="101">
        <v>1202</v>
      </c>
      <c r="H36" s="43">
        <f t="shared" si="1"/>
        <v>1285</v>
      </c>
      <c r="I36" s="43">
        <f t="shared" si="2"/>
        <v>1232</v>
      </c>
      <c r="J36" s="43">
        <f t="shared" si="4"/>
        <v>9932</v>
      </c>
      <c r="K36" s="43">
        <f t="shared" si="3"/>
        <v>11164</v>
      </c>
    </row>
    <row r="37" spans="1:11" ht="11.25" customHeight="1">
      <c r="A37" s="99" t="s">
        <v>39</v>
      </c>
      <c r="B37" s="42">
        <v>40431</v>
      </c>
      <c r="C37" s="42">
        <v>21170</v>
      </c>
      <c r="D37" s="100">
        <v>359884</v>
      </c>
      <c r="E37" s="99">
        <f t="shared" si="5"/>
        <v>421485</v>
      </c>
      <c r="F37" s="42">
        <v>1326</v>
      </c>
      <c r="G37" s="101">
        <v>17451</v>
      </c>
      <c r="H37" s="43">
        <f t="shared" si="1"/>
        <v>18777</v>
      </c>
      <c r="I37" s="43">
        <f t="shared" si="2"/>
        <v>62927</v>
      </c>
      <c r="J37" s="43">
        <f t="shared" si="4"/>
        <v>377335</v>
      </c>
      <c r="K37" s="43">
        <f t="shared" si="3"/>
        <v>440262</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8</v>
      </c>
      <c r="C39" s="42">
        <v>4</v>
      </c>
      <c r="D39" s="100">
        <v>85</v>
      </c>
      <c r="E39" s="99">
        <f t="shared" si="5"/>
        <v>97</v>
      </c>
      <c r="F39" s="42">
        <v>1</v>
      </c>
      <c r="G39" s="101">
        <v>3</v>
      </c>
      <c r="H39" s="43">
        <f t="shared" si="1"/>
        <v>4</v>
      </c>
      <c r="I39" s="43">
        <f t="shared" si="2"/>
        <v>13</v>
      </c>
      <c r="J39" s="43">
        <f t="shared" si="4"/>
        <v>88</v>
      </c>
      <c r="K39" s="43">
        <f t="shared" si="3"/>
        <v>101</v>
      </c>
    </row>
    <row r="40" spans="1:11" ht="11.25" customHeight="1">
      <c r="A40" s="99" t="s">
        <v>42</v>
      </c>
      <c r="B40" s="42">
        <v>3291</v>
      </c>
      <c r="C40" s="42">
        <v>248</v>
      </c>
      <c r="D40" s="100">
        <v>4380774</v>
      </c>
      <c r="E40" s="99">
        <f t="shared" si="5"/>
        <v>4384313</v>
      </c>
      <c r="F40" s="42">
        <v>5702</v>
      </c>
      <c r="G40" s="101">
        <v>260625</v>
      </c>
      <c r="H40" s="43">
        <f t="shared" si="1"/>
        <v>266327</v>
      </c>
      <c r="I40" s="43">
        <f t="shared" si="2"/>
        <v>9241</v>
      </c>
      <c r="J40" s="43">
        <f t="shared" si="4"/>
        <v>4641399</v>
      </c>
      <c r="K40" s="43">
        <f t="shared" si="3"/>
        <v>4650640</v>
      </c>
    </row>
    <row r="41" spans="1:11" ht="11.25" customHeight="1">
      <c r="A41" s="99" t="s">
        <v>43</v>
      </c>
      <c r="B41" s="42">
        <v>4445</v>
      </c>
      <c r="C41" s="42">
        <v>6503</v>
      </c>
      <c r="D41" s="100">
        <v>4461987</v>
      </c>
      <c r="E41" s="99">
        <f t="shared" si="5"/>
        <v>4472935</v>
      </c>
      <c r="F41" s="42">
        <v>16135</v>
      </c>
      <c r="G41" s="101">
        <v>202362</v>
      </c>
      <c r="H41" s="43">
        <f t="shared" si="1"/>
        <v>218497</v>
      </c>
      <c r="I41" s="43">
        <f t="shared" si="2"/>
        <v>27083</v>
      </c>
      <c r="J41" s="43">
        <f t="shared" si="4"/>
        <v>4664349</v>
      </c>
      <c r="K41" s="43">
        <f t="shared" si="3"/>
        <v>4691432</v>
      </c>
    </row>
    <row r="42" spans="1:11" ht="11.25" customHeight="1">
      <c r="A42" s="99" t="s">
        <v>44</v>
      </c>
      <c r="B42" s="42">
        <v>25435</v>
      </c>
      <c r="C42" s="42">
        <v>40</v>
      </c>
      <c r="D42" s="100">
        <v>141426</v>
      </c>
      <c r="E42" s="99">
        <f t="shared" si="5"/>
        <v>166901</v>
      </c>
      <c r="F42" s="42">
        <v>48</v>
      </c>
      <c r="G42" s="101">
        <v>180</v>
      </c>
      <c r="H42" s="43">
        <f t="shared" si="1"/>
        <v>228</v>
      </c>
      <c r="I42" s="43">
        <f t="shared" si="2"/>
        <v>25523</v>
      </c>
      <c r="J42" s="43">
        <f t="shared" si="4"/>
        <v>141606</v>
      </c>
      <c r="K42" s="43">
        <f t="shared" si="3"/>
        <v>167129</v>
      </c>
    </row>
    <row r="43" spans="1:11" ht="11.25" customHeight="1">
      <c r="A43" s="99" t="s">
        <v>45</v>
      </c>
      <c r="B43" s="42">
        <v>0</v>
      </c>
      <c r="C43" s="42">
        <v>208</v>
      </c>
      <c r="D43" s="100">
        <v>1885</v>
      </c>
      <c r="E43" s="99">
        <f t="shared" si="5"/>
        <v>2093</v>
      </c>
      <c r="F43" s="42">
        <v>0</v>
      </c>
      <c r="G43" s="101">
        <v>886</v>
      </c>
      <c r="H43" s="43">
        <f t="shared" si="1"/>
        <v>886</v>
      </c>
      <c r="I43" s="43">
        <f t="shared" si="2"/>
        <v>208</v>
      </c>
      <c r="J43" s="43">
        <f t="shared" si="4"/>
        <v>2771</v>
      </c>
      <c r="K43" s="43">
        <f t="shared" si="3"/>
        <v>2979</v>
      </c>
    </row>
    <row r="44" spans="1:11" ht="11.25" customHeight="1">
      <c r="A44" s="99" t="s">
        <v>46</v>
      </c>
      <c r="B44" s="42">
        <v>2469</v>
      </c>
      <c r="C44" s="42">
        <v>282</v>
      </c>
      <c r="D44" s="100">
        <v>43604</v>
      </c>
      <c r="E44" s="99">
        <f t="shared" si="5"/>
        <v>46355</v>
      </c>
      <c r="F44" s="42">
        <v>513</v>
      </c>
      <c r="G44" s="101">
        <v>3570</v>
      </c>
      <c r="H44" s="43">
        <f t="shared" si="1"/>
        <v>4083</v>
      </c>
      <c r="I44" s="43">
        <f t="shared" si="2"/>
        <v>3264</v>
      </c>
      <c r="J44" s="43">
        <f t="shared" si="4"/>
        <v>47174</v>
      </c>
      <c r="K44" s="43">
        <f t="shared" si="3"/>
        <v>50438</v>
      </c>
    </row>
    <row r="45" spans="1:11" ht="11.25" customHeight="1">
      <c r="A45" s="99" t="s">
        <v>47</v>
      </c>
      <c r="B45" s="42">
        <v>159345</v>
      </c>
      <c r="C45" s="42">
        <v>4607</v>
      </c>
      <c r="D45" s="100">
        <v>118528</v>
      </c>
      <c r="E45" s="99">
        <f t="shared" si="5"/>
        <v>282480</v>
      </c>
      <c r="F45" s="42">
        <v>19</v>
      </c>
      <c r="G45" s="101">
        <v>12211</v>
      </c>
      <c r="H45" s="43">
        <f t="shared" si="1"/>
        <v>12230</v>
      </c>
      <c r="I45" s="43">
        <f t="shared" si="2"/>
        <v>163971</v>
      </c>
      <c r="J45" s="43">
        <f t="shared" si="4"/>
        <v>130739</v>
      </c>
      <c r="K45" s="43">
        <f t="shared" si="3"/>
        <v>294710</v>
      </c>
    </row>
    <row r="46" spans="1:11" ht="11.25" customHeight="1">
      <c r="A46" s="99" t="s">
        <v>48</v>
      </c>
      <c r="B46" s="42">
        <v>185420</v>
      </c>
      <c r="C46" s="42">
        <v>344</v>
      </c>
      <c r="D46" s="100">
        <v>241474</v>
      </c>
      <c r="E46" s="99">
        <f t="shared" si="5"/>
        <v>427238</v>
      </c>
      <c r="F46" s="42">
        <v>24886</v>
      </c>
      <c r="G46" s="101">
        <v>236</v>
      </c>
      <c r="H46" s="43">
        <f t="shared" si="1"/>
        <v>25122</v>
      </c>
      <c r="I46" s="43">
        <f t="shared" si="2"/>
        <v>210650</v>
      </c>
      <c r="J46" s="43">
        <f t="shared" si="4"/>
        <v>241710</v>
      </c>
      <c r="K46" s="43">
        <f t="shared" si="3"/>
        <v>452360</v>
      </c>
    </row>
    <row r="47" spans="1:11" ht="11.25" customHeight="1">
      <c r="A47" s="99" t="s">
        <v>49</v>
      </c>
      <c r="B47" s="42">
        <v>0</v>
      </c>
      <c r="C47" s="42">
        <v>0</v>
      </c>
      <c r="D47" s="100">
        <v>0</v>
      </c>
      <c r="E47" s="99">
        <f t="shared" si="5"/>
        <v>0</v>
      </c>
      <c r="F47" s="42">
        <v>0</v>
      </c>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583</v>
      </c>
      <c r="H48" s="43">
        <f t="shared" si="1"/>
        <v>583</v>
      </c>
      <c r="I48" s="43">
        <f t="shared" si="2"/>
        <v>0</v>
      </c>
      <c r="J48" s="43">
        <f t="shared" si="4"/>
        <v>583</v>
      </c>
      <c r="K48" s="43">
        <f t="shared" si="3"/>
        <v>583</v>
      </c>
    </row>
    <row r="49" spans="1:11" ht="11.25" customHeight="1">
      <c r="A49" s="99" t="s">
        <v>51</v>
      </c>
      <c r="B49" s="42">
        <v>24641</v>
      </c>
      <c r="C49" s="42">
        <v>560</v>
      </c>
      <c r="D49" s="100">
        <v>311767</v>
      </c>
      <c r="E49" s="99">
        <f t="shared" si="5"/>
        <v>336968</v>
      </c>
      <c r="F49" s="42">
        <v>843</v>
      </c>
      <c r="G49" s="101">
        <v>12861</v>
      </c>
      <c r="H49" s="43">
        <f t="shared" si="1"/>
        <v>13704</v>
      </c>
      <c r="I49" s="43">
        <f t="shared" si="2"/>
        <v>26044</v>
      </c>
      <c r="J49" s="43">
        <f t="shared" si="4"/>
        <v>324628</v>
      </c>
      <c r="K49" s="43">
        <f t="shared" si="3"/>
        <v>350672</v>
      </c>
    </row>
    <row r="50" spans="1:11" ht="11.25" customHeight="1">
      <c r="A50" s="99" t="s">
        <v>52</v>
      </c>
      <c r="B50" s="42">
        <v>0</v>
      </c>
      <c r="C50" s="42">
        <v>11</v>
      </c>
      <c r="D50" s="100">
        <v>90</v>
      </c>
      <c r="E50" s="99">
        <f t="shared" si="5"/>
        <v>101</v>
      </c>
      <c r="F50" s="42">
        <v>2</v>
      </c>
      <c r="G50" s="101">
        <v>56</v>
      </c>
      <c r="H50" s="43">
        <f t="shared" si="1"/>
        <v>58</v>
      </c>
      <c r="I50" s="43">
        <f t="shared" si="2"/>
        <v>13</v>
      </c>
      <c r="J50" s="43">
        <f t="shared" si="4"/>
        <v>146</v>
      </c>
      <c r="K50" s="43">
        <f t="shared" si="3"/>
        <v>159</v>
      </c>
    </row>
    <row r="51" spans="1:11" ht="11.25" customHeight="1">
      <c r="A51" s="99" t="s">
        <v>53</v>
      </c>
      <c r="B51" s="42">
        <f>73287+148</f>
        <v>73435</v>
      </c>
      <c r="C51" s="42">
        <v>11287</v>
      </c>
      <c r="D51" s="100">
        <v>456840</v>
      </c>
      <c r="E51" s="99">
        <f t="shared" si="5"/>
        <v>541562</v>
      </c>
      <c r="F51" s="42">
        <f>4359+22</f>
        <v>4381</v>
      </c>
      <c r="G51" s="101">
        <v>16461</v>
      </c>
      <c r="H51" s="43">
        <f t="shared" si="1"/>
        <v>20842</v>
      </c>
      <c r="I51" s="43">
        <f t="shared" si="2"/>
        <v>89103</v>
      </c>
      <c r="J51" s="43">
        <f t="shared" si="4"/>
        <v>473301</v>
      </c>
      <c r="K51" s="43">
        <f t="shared" si="3"/>
        <v>562404</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91106</v>
      </c>
      <c r="C55" s="42">
        <v>160620</v>
      </c>
      <c r="D55" s="100">
        <v>1706618</v>
      </c>
      <c r="E55" s="99">
        <f t="shared" si="5"/>
        <v>1958344</v>
      </c>
      <c r="F55" s="42">
        <v>34753</v>
      </c>
      <c r="G55" s="101">
        <v>387271</v>
      </c>
      <c r="H55" s="43">
        <f t="shared" si="1"/>
        <v>422024</v>
      </c>
      <c r="I55" s="43">
        <f t="shared" si="2"/>
        <v>286479</v>
      </c>
      <c r="J55" s="43">
        <f t="shared" si="4"/>
        <v>2093889</v>
      </c>
      <c r="K55" s="43">
        <f t="shared" si="3"/>
        <v>2380368</v>
      </c>
    </row>
    <row r="56" spans="1:11" ht="11.25" customHeight="1">
      <c r="A56" s="99" t="s">
        <v>58</v>
      </c>
      <c r="B56" s="42">
        <v>4119</v>
      </c>
      <c r="C56" s="42">
        <v>1199</v>
      </c>
      <c r="D56" s="100">
        <v>63663</v>
      </c>
      <c r="E56" s="99">
        <f t="shared" si="5"/>
        <v>68981</v>
      </c>
      <c r="F56" s="42">
        <v>196</v>
      </c>
      <c r="G56" s="101">
        <v>13429</v>
      </c>
      <c r="H56" s="43">
        <f t="shared" si="1"/>
        <v>13625</v>
      </c>
      <c r="I56" s="43">
        <f t="shared" si="2"/>
        <v>5514</v>
      </c>
      <c r="J56" s="43">
        <f t="shared" si="4"/>
        <v>77092</v>
      </c>
      <c r="K56" s="43">
        <f t="shared" si="3"/>
        <v>82606</v>
      </c>
    </row>
    <row r="57" spans="1:11" ht="11.25" customHeight="1">
      <c r="A57" s="99" t="s">
        <v>59</v>
      </c>
      <c r="B57" s="42">
        <v>12319</v>
      </c>
      <c r="C57" s="42">
        <v>71147</v>
      </c>
      <c r="D57" s="100">
        <v>713613</v>
      </c>
      <c r="E57" s="99">
        <f t="shared" si="5"/>
        <v>797079</v>
      </c>
      <c r="F57" s="42">
        <v>45894</v>
      </c>
      <c r="G57" s="101">
        <v>503740</v>
      </c>
      <c r="H57" s="43">
        <f t="shared" si="1"/>
        <v>549634</v>
      </c>
      <c r="I57" s="43">
        <f t="shared" si="2"/>
        <v>129360</v>
      </c>
      <c r="J57" s="43">
        <f t="shared" si="4"/>
        <v>1217353</v>
      </c>
      <c r="K57" s="43">
        <f t="shared" si="3"/>
        <v>1346713</v>
      </c>
    </row>
    <row r="58" spans="1:11" ht="11.25" customHeight="1">
      <c r="A58" s="99" t="s">
        <v>60</v>
      </c>
      <c r="B58" s="42">
        <f>399863+23310</f>
        <v>423173</v>
      </c>
      <c r="C58" s="42">
        <f>506+23</f>
        <v>529</v>
      </c>
      <c r="D58" s="100">
        <v>3347262</v>
      </c>
      <c r="E58" s="99">
        <f t="shared" si="5"/>
        <v>3770964</v>
      </c>
      <c r="F58" s="42">
        <v>8281</v>
      </c>
      <c r="G58" s="101">
        <v>74891</v>
      </c>
      <c r="H58" s="43">
        <f t="shared" si="1"/>
        <v>83172</v>
      </c>
      <c r="I58" s="43">
        <f t="shared" si="2"/>
        <v>431983</v>
      </c>
      <c r="J58" s="43">
        <f t="shared" si="4"/>
        <v>3422153</v>
      </c>
      <c r="K58" s="43">
        <f t="shared" si="3"/>
        <v>3854136</v>
      </c>
    </row>
    <row r="59" spans="1:11" ht="11.25" customHeight="1">
      <c r="A59" s="99" t="s">
        <v>61</v>
      </c>
      <c r="B59" s="42">
        <v>64951</v>
      </c>
      <c r="C59" s="42">
        <v>305407</v>
      </c>
      <c r="D59" s="100">
        <v>2491249</v>
      </c>
      <c r="E59" s="99">
        <f t="shared" si="5"/>
        <v>2861607</v>
      </c>
      <c r="F59" s="42">
        <v>56598</v>
      </c>
      <c r="G59" s="101">
        <v>428647</v>
      </c>
      <c r="H59" s="43">
        <f t="shared" si="1"/>
        <v>485245</v>
      </c>
      <c r="I59" s="43">
        <f t="shared" si="2"/>
        <v>426956</v>
      </c>
      <c r="J59" s="43">
        <f t="shared" si="4"/>
        <v>2919896</v>
      </c>
      <c r="K59" s="43">
        <f t="shared" si="3"/>
        <v>3346852</v>
      </c>
    </row>
    <row r="60" spans="1:11" ht="11.25" customHeight="1">
      <c r="A60" s="99" t="s">
        <v>62</v>
      </c>
      <c r="B60" s="42">
        <v>0</v>
      </c>
      <c r="C60" s="42">
        <v>0</v>
      </c>
      <c r="D60" s="100">
        <v>0</v>
      </c>
      <c r="E60" s="99">
        <f t="shared" si="5"/>
        <v>0</v>
      </c>
      <c r="F60" s="42">
        <v>0</v>
      </c>
      <c r="G60" s="101">
        <v>430</v>
      </c>
      <c r="H60" s="43">
        <f t="shared" si="1"/>
        <v>430</v>
      </c>
      <c r="I60" s="43">
        <f t="shared" si="2"/>
        <v>0</v>
      </c>
      <c r="J60" s="43">
        <f t="shared" si="4"/>
        <v>430</v>
      </c>
      <c r="K60" s="43">
        <f t="shared" si="3"/>
        <v>430</v>
      </c>
    </row>
    <row r="61" spans="1:11" ht="11.25" customHeight="1">
      <c r="A61" s="99" t="s">
        <v>63</v>
      </c>
      <c r="B61" s="42">
        <v>1135</v>
      </c>
      <c r="C61" s="42">
        <v>206</v>
      </c>
      <c r="D61" s="100">
        <v>9339</v>
      </c>
      <c r="E61" s="99">
        <f t="shared" si="5"/>
        <v>10680</v>
      </c>
      <c r="F61" s="42">
        <v>49</v>
      </c>
      <c r="G61" s="101">
        <v>2618</v>
      </c>
      <c r="H61" s="43">
        <f t="shared" si="1"/>
        <v>2667</v>
      </c>
      <c r="I61" s="43">
        <f t="shared" si="2"/>
        <v>1390</v>
      </c>
      <c r="J61" s="43">
        <f t="shared" si="4"/>
        <v>11957</v>
      </c>
      <c r="K61" s="43">
        <f t="shared" si="3"/>
        <v>13347</v>
      </c>
    </row>
    <row r="62" spans="1:11" ht="11.25" customHeight="1">
      <c r="A62" s="99" t="s">
        <v>64</v>
      </c>
      <c r="B62" s="42">
        <f>142477+2348</f>
        <v>144825</v>
      </c>
      <c r="C62" s="42">
        <v>14</v>
      </c>
      <c r="D62" s="100">
        <v>326387</v>
      </c>
      <c r="E62" s="99">
        <f t="shared" si="5"/>
        <v>471226</v>
      </c>
      <c r="F62" s="42">
        <v>587</v>
      </c>
      <c r="G62" s="101">
        <v>1082</v>
      </c>
      <c r="H62" s="43">
        <f t="shared" si="1"/>
        <v>1669</v>
      </c>
      <c r="I62" s="43">
        <f t="shared" si="2"/>
        <v>145426</v>
      </c>
      <c r="J62" s="43">
        <f t="shared" si="4"/>
        <v>327469</v>
      </c>
      <c r="K62" s="43">
        <f t="shared" si="3"/>
        <v>472895</v>
      </c>
    </row>
    <row r="63" spans="1:11" ht="11.25" customHeight="1">
      <c r="A63" s="99" t="s">
        <v>65</v>
      </c>
      <c r="B63" s="42">
        <v>923</v>
      </c>
      <c r="C63" s="42">
        <v>105</v>
      </c>
      <c r="D63" s="100">
        <v>4569</v>
      </c>
      <c r="E63" s="99">
        <f t="shared" si="5"/>
        <v>5597</v>
      </c>
      <c r="F63" s="42">
        <v>82</v>
      </c>
      <c r="G63" s="101">
        <v>1122</v>
      </c>
      <c r="H63" s="43">
        <f t="shared" si="1"/>
        <v>1204</v>
      </c>
      <c r="I63" s="43">
        <f t="shared" si="2"/>
        <v>1110</v>
      </c>
      <c r="J63" s="43">
        <f t="shared" si="4"/>
        <v>5691</v>
      </c>
      <c r="K63" s="43">
        <f t="shared" si="3"/>
        <v>6801</v>
      </c>
    </row>
    <row r="64" spans="1:11" ht="11.25" customHeight="1">
      <c r="A64" s="99" t="s">
        <v>66</v>
      </c>
      <c r="B64" s="42">
        <v>5053</v>
      </c>
      <c r="C64" s="42">
        <v>36</v>
      </c>
      <c r="D64" s="100">
        <v>40735</v>
      </c>
      <c r="E64" s="99">
        <f t="shared" si="5"/>
        <v>45824</v>
      </c>
      <c r="F64" s="42">
        <v>592</v>
      </c>
      <c r="G64" s="101">
        <v>840</v>
      </c>
      <c r="H64" s="43">
        <f t="shared" si="1"/>
        <v>1432</v>
      </c>
      <c r="I64" s="43">
        <f t="shared" si="2"/>
        <v>5681</v>
      </c>
      <c r="J64" s="43">
        <f t="shared" si="4"/>
        <v>41575</v>
      </c>
      <c r="K64" s="43">
        <f t="shared" si="3"/>
        <v>47256</v>
      </c>
    </row>
    <row r="65" spans="1:11" ht="11.25" customHeight="1">
      <c r="A65" s="99" t="s">
        <v>67</v>
      </c>
      <c r="B65" s="42">
        <v>1529</v>
      </c>
      <c r="C65" s="42">
        <v>841</v>
      </c>
      <c r="D65" s="100">
        <v>33741</v>
      </c>
      <c r="E65" s="99">
        <f t="shared" si="5"/>
        <v>36111</v>
      </c>
      <c r="F65" s="42">
        <v>810</v>
      </c>
      <c r="G65" s="101">
        <v>7221</v>
      </c>
      <c r="H65" s="43">
        <f t="shared" si="1"/>
        <v>8031</v>
      </c>
      <c r="I65" s="43">
        <f t="shared" si="2"/>
        <v>3180</v>
      </c>
      <c r="J65" s="43">
        <f t="shared" si="4"/>
        <v>40962</v>
      </c>
      <c r="K65" s="43">
        <f t="shared" si="3"/>
        <v>44142</v>
      </c>
    </row>
    <row r="66" spans="1:11" ht="11.25" customHeight="1">
      <c r="A66" s="99" t="s">
        <v>68</v>
      </c>
      <c r="B66" s="42">
        <v>30042</v>
      </c>
      <c r="C66" s="42">
        <v>6554</v>
      </c>
      <c r="D66" s="100">
        <v>139324</v>
      </c>
      <c r="E66" s="99">
        <f t="shared" si="5"/>
        <v>175920</v>
      </c>
      <c r="F66" s="42">
        <v>22706</v>
      </c>
      <c r="G66" s="101">
        <v>17138</v>
      </c>
      <c r="H66" s="43">
        <f t="shared" si="1"/>
        <v>39844</v>
      </c>
      <c r="I66" s="43">
        <f t="shared" si="2"/>
        <v>59302</v>
      </c>
      <c r="J66" s="43">
        <f t="shared" si="4"/>
        <v>156462</v>
      </c>
      <c r="K66" s="43">
        <f t="shared" si="3"/>
        <v>215764</v>
      </c>
    </row>
    <row r="67" spans="1:11" ht="11.25" customHeight="1">
      <c r="A67" s="99" t="s">
        <v>69</v>
      </c>
      <c r="B67" s="42">
        <f>1119+386-1295</f>
        <v>210</v>
      </c>
      <c r="C67" s="42">
        <f>271+101</f>
        <v>372</v>
      </c>
      <c r="D67" s="100">
        <v>11884</v>
      </c>
      <c r="E67" s="99">
        <f t="shared" si="5"/>
        <v>12466</v>
      </c>
      <c r="F67" s="42">
        <f>800+10+37</f>
        <v>847</v>
      </c>
      <c r="G67" s="101">
        <v>1430</v>
      </c>
      <c r="H67" s="43">
        <f t="shared" si="1"/>
        <v>2277</v>
      </c>
      <c r="I67" s="43">
        <f t="shared" si="2"/>
        <v>1429</v>
      </c>
      <c r="J67" s="43">
        <f t="shared" si="4"/>
        <v>13314</v>
      </c>
      <c r="K67" s="43">
        <f t="shared" si="3"/>
        <v>14743</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105231</v>
      </c>
      <c r="C69" s="42">
        <v>6723</v>
      </c>
      <c r="D69" s="100">
        <v>249393</v>
      </c>
      <c r="E69" s="99">
        <f t="shared" si="5"/>
        <v>361347</v>
      </c>
      <c r="F69" s="42">
        <v>9071</v>
      </c>
      <c r="G69" s="101">
        <v>80083</v>
      </c>
      <c r="H69" s="43">
        <f t="shared" si="1"/>
        <v>89154</v>
      </c>
      <c r="I69" s="43">
        <f t="shared" si="2"/>
        <v>121025</v>
      </c>
      <c r="J69" s="43">
        <f t="shared" si="4"/>
        <v>329476</v>
      </c>
      <c r="K69" s="43">
        <f t="shared" si="3"/>
        <v>450501</v>
      </c>
    </row>
    <row r="70" spans="1:11" ht="11.25" customHeight="1">
      <c r="A70" s="99" t="s">
        <v>72</v>
      </c>
      <c r="B70" s="42">
        <v>358</v>
      </c>
      <c r="C70" s="42">
        <v>68</v>
      </c>
      <c r="D70" s="100">
        <v>2543</v>
      </c>
      <c r="E70" s="99">
        <f t="shared" si="5"/>
        <v>2969</v>
      </c>
      <c r="F70" s="42">
        <v>58</v>
      </c>
      <c r="G70" s="101">
        <v>301</v>
      </c>
      <c r="H70" s="43">
        <f t="shared" si="1"/>
        <v>359</v>
      </c>
      <c r="I70" s="43">
        <f t="shared" si="2"/>
        <v>484</v>
      </c>
      <c r="J70" s="43">
        <f t="shared" si="4"/>
        <v>2844</v>
      </c>
      <c r="K70" s="43">
        <f t="shared" si="3"/>
        <v>3328</v>
      </c>
    </row>
    <row r="71" spans="1:11" ht="11.25" customHeight="1">
      <c r="A71" s="99" t="s">
        <v>73</v>
      </c>
      <c r="B71" s="42">
        <v>18705</v>
      </c>
      <c r="C71" s="42">
        <v>7252</v>
      </c>
      <c r="D71" s="100">
        <v>165799</v>
      </c>
      <c r="E71" s="99">
        <f t="shared" si="5"/>
        <v>191756</v>
      </c>
      <c r="F71" s="42">
        <v>2655</v>
      </c>
      <c r="G71" s="101">
        <v>29043</v>
      </c>
      <c r="H71" s="43">
        <f t="shared" si="1"/>
        <v>31698</v>
      </c>
      <c r="I71" s="43">
        <f t="shared" si="2"/>
        <v>28612</v>
      </c>
      <c r="J71" s="43">
        <f t="shared" si="4"/>
        <v>194842</v>
      </c>
      <c r="K71" s="43">
        <f t="shared" si="3"/>
        <v>223454</v>
      </c>
    </row>
    <row r="72" spans="1:11" ht="11.25" customHeight="1">
      <c r="A72" s="99" t="s">
        <v>74</v>
      </c>
      <c r="B72" s="42">
        <v>14007</v>
      </c>
      <c r="C72" s="42">
        <v>2468</v>
      </c>
      <c r="D72" s="100">
        <v>114093</v>
      </c>
      <c r="E72" s="99">
        <f t="shared" si="5"/>
        <v>130568</v>
      </c>
      <c r="F72" s="42">
        <v>2263</v>
      </c>
      <c r="G72" s="101">
        <v>32287</v>
      </c>
      <c r="H72" s="43">
        <f t="shared" si="1"/>
        <v>34550</v>
      </c>
      <c r="I72" s="43">
        <f t="shared" si="2"/>
        <v>18738</v>
      </c>
      <c r="J72" s="43">
        <f t="shared" si="4"/>
        <v>146380</v>
      </c>
      <c r="K72" s="43">
        <f t="shared" si="3"/>
        <v>165118</v>
      </c>
    </row>
    <row r="73" spans="1:11" ht="11.25" customHeight="1">
      <c r="A73" s="99" t="s">
        <v>75</v>
      </c>
      <c r="B73" s="42">
        <v>0</v>
      </c>
      <c r="C73" s="42">
        <v>21</v>
      </c>
      <c r="D73" s="100">
        <v>98</v>
      </c>
      <c r="E73" s="99">
        <f t="shared" si="5"/>
        <v>119</v>
      </c>
      <c r="F73" s="42">
        <v>0</v>
      </c>
      <c r="G73" s="101">
        <v>0</v>
      </c>
      <c r="H73" s="43">
        <f t="shared" si="1"/>
        <v>0</v>
      </c>
      <c r="I73" s="43">
        <f t="shared" si="2"/>
        <v>21</v>
      </c>
      <c r="J73" s="43">
        <f t="shared" si="4"/>
        <v>98</v>
      </c>
      <c r="K73" s="43">
        <f t="shared" si="3"/>
        <v>119</v>
      </c>
    </row>
    <row r="74" spans="1:11" ht="11.25" customHeight="1">
      <c r="A74" s="99" t="s">
        <v>76</v>
      </c>
      <c r="B74" s="42">
        <v>136730</v>
      </c>
      <c r="C74" s="42">
        <v>5855</v>
      </c>
      <c r="D74" s="100">
        <v>513925</v>
      </c>
      <c r="E74" s="99">
        <f t="shared" si="5"/>
        <v>656510</v>
      </c>
      <c r="F74" s="42">
        <v>8027</v>
      </c>
      <c r="G74" s="101">
        <v>52497</v>
      </c>
      <c r="H74" s="43">
        <f t="shared" si="1"/>
        <v>60524</v>
      </c>
      <c r="I74" s="43">
        <f t="shared" si="2"/>
        <v>150612</v>
      </c>
      <c r="J74" s="43">
        <f t="shared" si="4"/>
        <v>566422</v>
      </c>
      <c r="K74" s="43">
        <f t="shared" si="3"/>
        <v>717034</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f>119050+9818+4373+3192-21748</f>
        <v>114685</v>
      </c>
      <c r="C76" s="42">
        <v>5</v>
      </c>
      <c r="D76" s="100">
        <v>574045</v>
      </c>
      <c r="E76" s="99">
        <f t="shared" si="5"/>
        <v>688735</v>
      </c>
      <c r="F76" s="42">
        <v>2812</v>
      </c>
      <c r="G76" s="101">
        <v>108833</v>
      </c>
      <c r="H76" s="43">
        <f t="shared" si="1"/>
        <v>111645</v>
      </c>
      <c r="I76" s="43">
        <f t="shared" si="2"/>
        <v>117502</v>
      </c>
      <c r="J76" s="43">
        <f t="shared" si="4"/>
        <v>682878</v>
      </c>
      <c r="K76" s="43">
        <f t="shared" si="3"/>
        <v>800380</v>
      </c>
    </row>
    <row r="77" spans="1:11" ht="11.25" customHeight="1">
      <c r="A77" s="99" t="s">
        <v>79</v>
      </c>
      <c r="B77" s="42">
        <v>59</v>
      </c>
      <c r="C77" s="42">
        <v>148</v>
      </c>
      <c r="D77" s="100">
        <v>1648</v>
      </c>
      <c r="E77" s="99">
        <f t="shared" si="5"/>
        <v>1855</v>
      </c>
      <c r="F77" s="42">
        <v>0</v>
      </c>
      <c r="G77" s="101">
        <v>243</v>
      </c>
      <c r="H77" s="43">
        <f t="shared" si="1"/>
        <v>243</v>
      </c>
      <c r="I77" s="43">
        <f t="shared" si="2"/>
        <v>207</v>
      </c>
      <c r="J77" s="43">
        <f t="shared" si="4"/>
        <v>1891</v>
      </c>
      <c r="K77" s="43">
        <f t="shared" si="3"/>
        <v>2098</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265</v>
      </c>
      <c r="C79" s="42">
        <v>0</v>
      </c>
      <c r="D79" s="100">
        <v>2978</v>
      </c>
      <c r="E79" s="99">
        <f t="shared" si="5"/>
        <v>3243</v>
      </c>
      <c r="F79" s="42">
        <v>176</v>
      </c>
      <c r="G79" s="101">
        <v>521</v>
      </c>
      <c r="H79" s="43">
        <f t="shared" si="1"/>
        <v>697</v>
      </c>
      <c r="I79" s="43">
        <f t="shared" si="2"/>
        <v>441</v>
      </c>
      <c r="J79" s="43">
        <f t="shared" si="4"/>
        <v>3499</v>
      </c>
      <c r="K79" s="43">
        <f t="shared" si="3"/>
        <v>3940</v>
      </c>
    </row>
    <row r="80" spans="1:11" ht="11.25" customHeight="1">
      <c r="A80" s="99" t="s">
        <v>82</v>
      </c>
      <c r="B80" s="42">
        <v>0</v>
      </c>
      <c r="C80" s="42">
        <v>210</v>
      </c>
      <c r="D80" s="100">
        <v>644</v>
      </c>
      <c r="E80" s="99">
        <f t="shared" si="5"/>
        <v>854</v>
      </c>
      <c r="F80" s="42">
        <v>100</v>
      </c>
      <c r="G80" s="101">
        <v>447</v>
      </c>
      <c r="H80" s="43">
        <f t="shared" si="1"/>
        <v>547</v>
      </c>
      <c r="I80" s="43">
        <f t="shared" si="2"/>
        <v>310</v>
      </c>
      <c r="J80" s="43">
        <f t="shared" si="4"/>
        <v>1091</v>
      </c>
      <c r="K80" s="43">
        <f t="shared" si="3"/>
        <v>1401</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1149</v>
      </c>
      <c r="C82" s="42">
        <v>1</v>
      </c>
      <c r="D82" s="100">
        <v>2221</v>
      </c>
      <c r="E82" s="99">
        <f t="shared" si="5"/>
        <v>3371</v>
      </c>
      <c r="F82" s="42">
        <v>1146</v>
      </c>
      <c r="G82" s="101">
        <v>350</v>
      </c>
      <c r="H82" s="43">
        <f t="shared" si="1"/>
        <v>1496</v>
      </c>
      <c r="I82" s="43">
        <f t="shared" si="2"/>
        <v>2296</v>
      </c>
      <c r="J82" s="43">
        <f t="shared" si="4"/>
        <v>2571</v>
      </c>
      <c r="K82" s="43">
        <f t="shared" si="3"/>
        <v>4867</v>
      </c>
    </row>
    <row r="83" spans="1:11" ht="11.25" customHeight="1">
      <c r="A83" s="99" t="s">
        <v>85</v>
      </c>
      <c r="B83" s="42">
        <v>8388</v>
      </c>
      <c r="C83" s="42">
        <v>920</v>
      </c>
      <c r="D83" s="100">
        <v>53941</v>
      </c>
      <c r="E83" s="99">
        <f t="shared" si="5"/>
        <v>63249</v>
      </c>
      <c r="F83" s="42">
        <v>834</v>
      </c>
      <c r="G83" s="101">
        <v>347</v>
      </c>
      <c r="H83" s="43">
        <f t="shared" si="1"/>
        <v>1181</v>
      </c>
      <c r="I83" s="43">
        <f t="shared" si="2"/>
        <v>10142</v>
      </c>
      <c r="J83" s="43">
        <f t="shared" si="4"/>
        <v>54288</v>
      </c>
      <c r="K83" s="43">
        <f t="shared" si="3"/>
        <v>64430</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row>
    <row r="86" spans="1:11" ht="11.25" customHeight="1">
      <c r="A86" s="99" t="s">
        <v>88</v>
      </c>
      <c r="B86" s="42"/>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c r="G87" s="101">
        <v>0</v>
      </c>
      <c r="H87" s="43">
        <f t="shared" si="1"/>
        <v>0</v>
      </c>
      <c r="I87" s="43">
        <f t="shared" si="2"/>
        <v>0</v>
      </c>
      <c r="J87" s="43">
        <f t="shared" si="4"/>
        <v>0</v>
      </c>
      <c r="K87" s="43">
        <f t="shared" si="3"/>
        <v>0</v>
      </c>
    </row>
    <row r="88" spans="1:11" ht="11.25" customHeight="1">
      <c r="A88" s="99" t="s">
        <v>90</v>
      </c>
      <c r="B88" s="42">
        <v>806</v>
      </c>
      <c r="C88" s="42">
        <v>204</v>
      </c>
      <c r="D88" s="100">
        <v>3369</v>
      </c>
      <c r="E88" s="99">
        <f t="shared" si="5"/>
        <v>4379</v>
      </c>
      <c r="F88" s="42">
        <v>245</v>
      </c>
      <c r="G88" s="101">
        <v>429</v>
      </c>
      <c r="H88" s="43">
        <f t="shared" si="1"/>
        <v>674</v>
      </c>
      <c r="I88" s="43">
        <f t="shared" si="2"/>
        <v>1255</v>
      </c>
      <c r="J88" s="43">
        <f t="shared" si="4"/>
        <v>3798</v>
      </c>
      <c r="K88" s="43">
        <f t="shared" si="3"/>
        <v>5053</v>
      </c>
    </row>
    <row r="89" spans="1:11" ht="11.25" customHeight="1">
      <c r="A89" s="99" t="s">
        <v>91</v>
      </c>
      <c r="B89" s="42">
        <v>3868</v>
      </c>
      <c r="C89" s="42">
        <v>74</v>
      </c>
      <c r="D89" s="100">
        <v>46450</v>
      </c>
      <c r="E89" s="99">
        <f t="shared" si="5"/>
        <v>50392</v>
      </c>
      <c r="F89" s="42">
        <v>197</v>
      </c>
      <c r="G89" s="101">
        <v>2683</v>
      </c>
      <c r="H89" s="43">
        <f t="shared" si="1"/>
        <v>2880</v>
      </c>
      <c r="I89" s="43">
        <f t="shared" si="2"/>
        <v>4139</v>
      </c>
      <c r="J89" s="43">
        <f t="shared" si="4"/>
        <v>49133</v>
      </c>
      <c r="K89" s="43">
        <f t="shared" si="3"/>
        <v>53272</v>
      </c>
    </row>
    <row r="90" spans="1:11" ht="11.25" customHeight="1">
      <c r="A90" s="99" t="s">
        <v>92</v>
      </c>
      <c r="B90" s="42">
        <v>402</v>
      </c>
      <c r="C90" s="42">
        <v>6</v>
      </c>
      <c r="D90" s="100">
        <v>6776</v>
      </c>
      <c r="E90" s="99">
        <f t="shared" si="5"/>
        <v>7184</v>
      </c>
      <c r="F90" s="42">
        <v>10</v>
      </c>
      <c r="G90" s="101">
        <v>193</v>
      </c>
      <c r="H90" s="43">
        <f t="shared" si="1"/>
        <v>203</v>
      </c>
      <c r="I90" s="43">
        <f t="shared" si="2"/>
        <v>418</v>
      </c>
      <c r="J90" s="43">
        <f t="shared" si="4"/>
        <v>6969</v>
      </c>
      <c r="K90" s="43">
        <f t="shared" si="3"/>
        <v>7387</v>
      </c>
    </row>
    <row r="91" spans="1:11" ht="11.25" customHeight="1">
      <c r="A91" s="99" t="s">
        <v>93</v>
      </c>
      <c r="B91" s="42">
        <v>36653</v>
      </c>
      <c r="C91" s="42">
        <v>23470</v>
      </c>
      <c r="D91" s="100">
        <v>497323</v>
      </c>
      <c r="E91" s="99">
        <f t="shared" si="5"/>
        <v>557446</v>
      </c>
      <c r="F91" s="42">
        <v>4274</v>
      </c>
      <c r="G91" s="101">
        <v>45276</v>
      </c>
      <c r="H91" s="43">
        <f t="shared" si="1"/>
        <v>49550</v>
      </c>
      <c r="I91" s="43">
        <f t="shared" si="2"/>
        <v>64397</v>
      </c>
      <c r="J91" s="43">
        <f t="shared" si="4"/>
        <v>542599</v>
      </c>
      <c r="K91" s="43">
        <f t="shared" si="3"/>
        <v>606996</v>
      </c>
    </row>
    <row r="92" spans="1:11" ht="11.25" customHeight="1">
      <c r="A92" s="99" t="s">
        <v>94</v>
      </c>
      <c r="B92" s="42">
        <v>24624</v>
      </c>
      <c r="C92" s="42">
        <v>29</v>
      </c>
      <c r="D92" s="100">
        <v>137332</v>
      </c>
      <c r="E92" s="99">
        <f t="shared" si="5"/>
        <v>161985</v>
      </c>
      <c r="F92" s="42">
        <v>914</v>
      </c>
      <c r="G92" s="101">
        <v>32448</v>
      </c>
      <c r="H92" s="43">
        <f t="shared" si="1"/>
        <v>33362</v>
      </c>
      <c r="I92" s="43">
        <f t="shared" si="2"/>
        <v>25567</v>
      </c>
      <c r="J92" s="43">
        <f t="shared" si="4"/>
        <v>169780</v>
      </c>
      <c r="K92" s="43">
        <f t="shared" si="3"/>
        <v>195347</v>
      </c>
    </row>
    <row r="93" spans="1:11" ht="11.25" customHeight="1">
      <c r="A93" s="99" t="s">
        <v>95</v>
      </c>
      <c r="B93" s="42">
        <v>77235</v>
      </c>
      <c r="C93" s="42">
        <v>0</v>
      </c>
      <c r="D93" s="100">
        <v>245705</v>
      </c>
      <c r="E93" s="99">
        <f t="shared" si="5"/>
        <v>322940</v>
      </c>
      <c r="F93" s="42">
        <v>100</v>
      </c>
      <c r="G93" s="101">
        <v>2942</v>
      </c>
      <c r="H93" s="43">
        <f t="shared" si="1"/>
        <v>3042</v>
      </c>
      <c r="I93" s="43">
        <f t="shared" si="2"/>
        <v>77335</v>
      </c>
      <c r="J93" s="43">
        <f t="shared" si="4"/>
        <v>248647</v>
      </c>
      <c r="K93" s="43">
        <f t="shared" si="3"/>
        <v>325982</v>
      </c>
    </row>
    <row r="94" spans="1:11" ht="11.25" customHeight="1">
      <c r="A94" s="99" t="s">
        <v>96</v>
      </c>
      <c r="B94" s="42">
        <f>59876+3523-7212</f>
        <v>56187</v>
      </c>
      <c r="C94" s="42">
        <f>1519+153</f>
        <v>1672</v>
      </c>
      <c r="D94" s="100">
        <v>398024</v>
      </c>
      <c r="E94" s="99">
        <f t="shared" si="5"/>
        <v>455883</v>
      </c>
      <c r="F94" s="42">
        <f>1173+3+360</f>
        <v>1536</v>
      </c>
      <c r="G94" s="101">
        <v>10488</v>
      </c>
      <c r="H94" s="43">
        <f t="shared" si="1"/>
        <v>12024</v>
      </c>
      <c r="I94" s="43">
        <f t="shared" si="2"/>
        <v>59395</v>
      </c>
      <c r="J94" s="43">
        <f t="shared" si="4"/>
        <v>408512</v>
      </c>
      <c r="K94" s="43">
        <f t="shared" si="3"/>
        <v>467907</v>
      </c>
    </row>
    <row r="95" spans="1:11" ht="11.25" customHeight="1">
      <c r="A95" s="99" t="s">
        <v>97</v>
      </c>
      <c r="B95" s="42">
        <v>0</v>
      </c>
      <c r="C95" s="42">
        <v>160</v>
      </c>
      <c r="D95" s="100">
        <v>1190</v>
      </c>
      <c r="E95" s="99">
        <f t="shared" si="5"/>
        <v>1350</v>
      </c>
      <c r="F95" s="42">
        <v>32</v>
      </c>
      <c r="G95" s="101">
        <v>820</v>
      </c>
      <c r="H95" s="43">
        <f t="shared" si="1"/>
        <v>852</v>
      </c>
      <c r="I95" s="43">
        <f t="shared" si="2"/>
        <v>192</v>
      </c>
      <c r="J95" s="43">
        <f t="shared" si="4"/>
        <v>2010</v>
      </c>
      <c r="K95" s="43">
        <f t="shared" si="3"/>
        <v>2202</v>
      </c>
    </row>
    <row r="96" spans="1:11" ht="11.25" customHeight="1">
      <c r="A96" s="99" t="s">
        <v>98</v>
      </c>
      <c r="B96" s="42">
        <v>85030</v>
      </c>
      <c r="C96" s="42">
        <v>3418</v>
      </c>
      <c r="D96" s="100">
        <v>624486</v>
      </c>
      <c r="E96" s="99">
        <f t="shared" si="5"/>
        <v>712934</v>
      </c>
      <c r="F96" s="42">
        <v>11149</v>
      </c>
      <c r="G96" s="101">
        <v>8883</v>
      </c>
      <c r="H96" s="43">
        <f t="shared" si="1"/>
        <v>20032</v>
      </c>
      <c r="I96" s="43">
        <f t="shared" si="2"/>
        <v>99597</v>
      </c>
      <c r="J96" s="43">
        <f t="shared" si="4"/>
        <v>633369</v>
      </c>
      <c r="K96" s="43">
        <f t="shared" si="3"/>
        <v>732966</v>
      </c>
    </row>
    <row r="97" spans="1:11" ht="11.25" customHeight="1">
      <c r="A97" s="99" t="s">
        <v>99</v>
      </c>
      <c r="B97" s="42">
        <f>348+100</f>
        <v>448</v>
      </c>
      <c r="C97" s="42">
        <v>0</v>
      </c>
      <c r="D97" s="100">
        <v>4340</v>
      </c>
      <c r="E97" s="99">
        <f t="shared" si="5"/>
        <v>4788</v>
      </c>
      <c r="F97" s="42">
        <f>12+25</f>
        <v>37</v>
      </c>
      <c r="G97" s="101">
        <v>71</v>
      </c>
      <c r="H97" s="43">
        <f t="shared" si="1"/>
        <v>108</v>
      </c>
      <c r="I97" s="43">
        <f t="shared" si="2"/>
        <v>485</v>
      </c>
      <c r="J97" s="43">
        <f t="shared" si="4"/>
        <v>4411</v>
      </c>
      <c r="K97" s="43">
        <f t="shared" si="3"/>
        <v>4896</v>
      </c>
    </row>
    <row r="98" spans="1:11" ht="11.25" customHeight="1">
      <c r="A98" s="99" t="s">
        <v>100</v>
      </c>
      <c r="B98" s="42">
        <v>5838</v>
      </c>
      <c r="C98" s="42">
        <v>119</v>
      </c>
      <c r="D98" s="100">
        <v>54647</v>
      </c>
      <c r="E98" s="99">
        <f t="shared" si="5"/>
        <v>60604</v>
      </c>
      <c r="F98" s="42">
        <v>42</v>
      </c>
      <c r="G98" s="101">
        <v>1463</v>
      </c>
      <c r="H98" s="43">
        <f t="shared" si="1"/>
        <v>1505</v>
      </c>
      <c r="I98" s="43">
        <f t="shared" si="2"/>
        <v>5999</v>
      </c>
      <c r="J98" s="43">
        <f t="shared" si="4"/>
        <v>56110</v>
      </c>
      <c r="K98" s="43">
        <f t="shared" si="3"/>
        <v>62109</v>
      </c>
    </row>
    <row r="99" spans="1:11" ht="11.25" customHeight="1">
      <c r="A99" s="99" t="s">
        <v>101</v>
      </c>
      <c r="B99" s="42">
        <v>385</v>
      </c>
      <c r="C99" s="42">
        <v>31</v>
      </c>
      <c r="D99" s="100">
        <v>8542</v>
      </c>
      <c r="E99" s="99">
        <f t="shared" si="5"/>
        <v>8958</v>
      </c>
      <c r="F99" s="42">
        <v>1</v>
      </c>
      <c r="G99" s="101">
        <v>946</v>
      </c>
      <c r="H99" s="43">
        <f t="shared" si="1"/>
        <v>947</v>
      </c>
      <c r="I99" s="43">
        <f t="shared" si="2"/>
        <v>417</v>
      </c>
      <c r="J99" s="43">
        <f t="shared" si="4"/>
        <v>9488</v>
      </c>
      <c r="K99" s="43">
        <f t="shared" si="3"/>
        <v>9905</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v>0</v>
      </c>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v>0</v>
      </c>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4186</v>
      </c>
      <c r="C104" s="42">
        <v>41</v>
      </c>
      <c r="D104" s="100">
        <v>19736</v>
      </c>
      <c r="E104" s="99">
        <f t="shared" si="5"/>
        <v>23963</v>
      </c>
      <c r="F104" s="42">
        <v>160</v>
      </c>
      <c r="G104" s="101">
        <v>81613</v>
      </c>
      <c r="H104" s="43">
        <f t="shared" si="1"/>
        <v>81773</v>
      </c>
      <c r="I104" s="43">
        <f t="shared" si="2"/>
        <v>4387</v>
      </c>
      <c r="J104" s="43">
        <f t="shared" si="4"/>
        <v>101349</v>
      </c>
      <c r="K104" s="43">
        <f t="shared" si="3"/>
        <v>105736</v>
      </c>
    </row>
    <row r="105" spans="1:1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row>
    <row r="106" spans="1:11" ht="11.25" customHeight="1">
      <c r="A106" s="99" t="s">
        <v>108</v>
      </c>
      <c r="B106" s="42">
        <v>11781</v>
      </c>
      <c r="C106" s="42">
        <v>13524</v>
      </c>
      <c r="D106" s="100">
        <v>185004</v>
      </c>
      <c r="E106" s="99">
        <f t="shared" si="5"/>
        <v>210309</v>
      </c>
      <c r="F106" s="42">
        <v>6017</v>
      </c>
      <c r="G106" s="101">
        <v>40446</v>
      </c>
      <c r="H106" s="43">
        <f t="shared" si="1"/>
        <v>46463</v>
      </c>
      <c r="I106" s="43">
        <f t="shared" si="2"/>
        <v>31322</v>
      </c>
      <c r="J106" s="43">
        <f t="shared" si="4"/>
        <v>225450</v>
      </c>
      <c r="K106" s="43">
        <f t="shared" si="3"/>
        <v>256772</v>
      </c>
    </row>
    <row r="107" spans="1:11" ht="11.25" customHeight="1">
      <c r="A107" s="99" t="s">
        <v>109</v>
      </c>
      <c r="B107" s="42">
        <v>1738</v>
      </c>
      <c r="C107" s="42">
        <v>1021</v>
      </c>
      <c r="D107" s="100">
        <v>21128</v>
      </c>
      <c r="E107" s="99">
        <f t="shared" si="5"/>
        <v>23887</v>
      </c>
      <c r="F107" s="42">
        <v>1028</v>
      </c>
      <c r="G107" s="101">
        <v>11823</v>
      </c>
      <c r="H107" s="43">
        <f t="shared" si="1"/>
        <v>12851</v>
      </c>
      <c r="I107" s="43">
        <f t="shared" si="2"/>
        <v>3787</v>
      </c>
      <c r="J107" s="43">
        <f t="shared" si="4"/>
        <v>32951</v>
      </c>
      <c r="K107" s="43">
        <f t="shared" si="3"/>
        <v>36738</v>
      </c>
    </row>
    <row r="108" spans="1:11" ht="11.25" customHeight="1">
      <c r="A108" s="99" t="s">
        <v>110</v>
      </c>
      <c r="B108" s="42">
        <v>109190</v>
      </c>
      <c r="C108" s="42">
        <v>37186</v>
      </c>
      <c r="D108" s="100">
        <v>798675</v>
      </c>
      <c r="E108" s="99">
        <f t="shared" si="5"/>
        <v>945051</v>
      </c>
      <c r="F108" s="42">
        <v>4073</v>
      </c>
      <c r="G108" s="101">
        <v>22362</v>
      </c>
      <c r="H108" s="43">
        <f t="shared" si="1"/>
        <v>26435</v>
      </c>
      <c r="I108" s="43">
        <f t="shared" si="2"/>
        <v>150449</v>
      </c>
      <c r="J108" s="43">
        <f t="shared" si="4"/>
        <v>821037</v>
      </c>
      <c r="K108" s="43">
        <f t="shared" si="3"/>
        <v>971486</v>
      </c>
    </row>
    <row r="109" spans="1:11" ht="11.25" customHeight="1">
      <c r="A109" s="99" t="s">
        <v>111</v>
      </c>
      <c r="B109" s="42">
        <f>144879+797</f>
        <v>145676</v>
      </c>
      <c r="C109" s="42">
        <f>38308+94</f>
        <v>38402</v>
      </c>
      <c r="D109" s="100">
        <v>1552710</v>
      </c>
      <c r="E109" s="99">
        <f t="shared" si="5"/>
        <v>1736788</v>
      </c>
      <c r="F109" s="42">
        <f>19487+7</f>
        <v>19494</v>
      </c>
      <c r="G109" s="101">
        <v>186050</v>
      </c>
      <c r="H109" s="43">
        <f t="shared" si="1"/>
        <v>205544</v>
      </c>
      <c r="I109" s="43">
        <f t="shared" si="2"/>
        <v>203572</v>
      </c>
      <c r="J109" s="43">
        <f t="shared" si="4"/>
        <v>1738760</v>
      </c>
      <c r="K109" s="43">
        <f t="shared" si="3"/>
        <v>1942332</v>
      </c>
    </row>
    <row r="110" spans="1:11" ht="11.25" customHeight="1">
      <c r="A110" s="99" t="s">
        <v>112</v>
      </c>
      <c r="B110" s="42">
        <v>1936</v>
      </c>
      <c r="C110" s="42">
        <v>1642</v>
      </c>
      <c r="D110" s="100">
        <v>20087</v>
      </c>
      <c r="E110" s="99">
        <f t="shared" si="5"/>
        <v>23665</v>
      </c>
      <c r="F110" s="42">
        <v>363</v>
      </c>
      <c r="G110" s="101">
        <v>2849</v>
      </c>
      <c r="H110" s="43">
        <f t="shared" si="1"/>
        <v>3212</v>
      </c>
      <c r="I110" s="43">
        <f t="shared" si="2"/>
        <v>3941</v>
      </c>
      <c r="J110" s="43">
        <f t="shared" si="4"/>
        <v>22936</v>
      </c>
      <c r="K110" s="43">
        <f t="shared" si="3"/>
        <v>26877</v>
      </c>
    </row>
    <row r="111" spans="1:11" ht="11.25" customHeight="1">
      <c r="A111" s="99" t="s">
        <v>113</v>
      </c>
      <c r="B111" s="42">
        <v>514</v>
      </c>
      <c r="C111" s="42">
        <v>376</v>
      </c>
      <c r="D111" s="100">
        <v>9637</v>
      </c>
      <c r="E111" s="99">
        <f t="shared" si="5"/>
        <v>10527</v>
      </c>
      <c r="F111" s="42">
        <v>172</v>
      </c>
      <c r="G111" s="101">
        <v>6222</v>
      </c>
      <c r="H111" s="43">
        <f t="shared" si="1"/>
        <v>6394</v>
      </c>
      <c r="I111" s="43">
        <f t="shared" si="2"/>
        <v>1062</v>
      </c>
      <c r="J111" s="43">
        <f t="shared" si="4"/>
        <v>15859</v>
      </c>
      <c r="K111" s="43">
        <f t="shared" si="3"/>
        <v>16921</v>
      </c>
    </row>
    <row r="112" spans="1:11"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row>
    <row r="113" spans="1:11" ht="11.25" customHeight="1">
      <c r="A113" s="99" t="s">
        <v>115</v>
      </c>
      <c r="B113" s="42">
        <v>0</v>
      </c>
      <c r="C113" s="42"/>
      <c r="D113" s="100">
        <v>0</v>
      </c>
      <c r="E113" s="99">
        <f t="shared" si="5"/>
        <v>0</v>
      </c>
      <c r="F113" s="42">
        <v>0</v>
      </c>
      <c r="G113" s="101">
        <v>0</v>
      </c>
      <c r="H113" s="43">
        <f t="shared" si="1"/>
        <v>0</v>
      </c>
      <c r="I113" s="43">
        <f t="shared" si="2"/>
        <v>0</v>
      </c>
      <c r="J113" s="43">
        <f t="shared" si="4"/>
        <v>0</v>
      </c>
      <c r="K113" s="43">
        <f t="shared" si="3"/>
        <v>0</v>
      </c>
    </row>
    <row r="114" spans="1:11" ht="11.25" customHeight="1">
      <c r="A114" s="99" t="s">
        <v>116</v>
      </c>
      <c r="B114" s="42">
        <f>58703+4578-4176</f>
        <v>59105</v>
      </c>
      <c r="C114" s="42">
        <v>377</v>
      </c>
      <c r="D114" s="100">
        <v>223670</v>
      </c>
      <c r="E114" s="99">
        <f t="shared" si="5"/>
        <v>283152</v>
      </c>
      <c r="F114" s="42">
        <v>1153</v>
      </c>
      <c r="G114" s="101">
        <v>435</v>
      </c>
      <c r="H114" s="43">
        <f t="shared" si="1"/>
        <v>1588</v>
      </c>
      <c r="I114" s="43">
        <f t="shared" si="2"/>
        <v>60635</v>
      </c>
      <c r="J114" s="43">
        <f t="shared" si="4"/>
        <v>224105</v>
      </c>
      <c r="K114" s="43">
        <f t="shared" si="3"/>
        <v>284740</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v>0</v>
      </c>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v>0</v>
      </c>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2430545</v>
      </c>
      <c r="C123" s="43">
        <f>SUM(C25:C122)</f>
        <v>1134364</v>
      </c>
      <c r="D123" s="43">
        <f>SUM(D25:D120)</f>
        <v>28860689</v>
      </c>
      <c r="E123" s="43">
        <f>SUM(E25:E120)</f>
        <v>32425598</v>
      </c>
      <c r="F123" s="95">
        <f>SUM(F25:F120)</f>
        <v>387973</v>
      </c>
      <c r="G123" s="43">
        <f>SUM(G25:G120)</f>
        <v>3172080</v>
      </c>
      <c r="H123" s="43">
        <f>F123+G123</f>
        <v>3560053</v>
      </c>
      <c r="I123" s="43">
        <f>SUM(I25:I120)</f>
        <v>3952882</v>
      </c>
      <c r="J123" s="43">
        <f>D123+G123</f>
        <v>32032769</v>
      </c>
      <c r="K123" s="43">
        <f>E123+H123</f>
        <v>35985651</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119" t="s">
        <v>158</v>
      </c>
    </row>
    <row r="131" ht="11.25" customHeight="1">
      <c r="A131" s="70" t="s">
        <v>159</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19.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L17" sqref="L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0</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155</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157</v>
      </c>
      <c r="C22" s="81"/>
      <c r="D22" s="15" t="s">
        <v>132</v>
      </c>
      <c r="E22" s="15" t="s">
        <v>26</v>
      </c>
      <c r="F22" s="15" t="s">
        <v>157</v>
      </c>
      <c r="G22" s="15" t="s">
        <v>132</v>
      </c>
      <c r="H22" s="15" t="s">
        <v>26</v>
      </c>
      <c r="I22" s="15" t="s">
        <v>157</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3019</v>
      </c>
      <c r="C24" s="42">
        <v>129</v>
      </c>
      <c r="D24" s="101">
        <v>19741</v>
      </c>
      <c r="E24" s="99">
        <f aca="true" t="shared" si="0" ref="E24:E119">SUM(B24:D24)</f>
        <v>22889</v>
      </c>
      <c r="F24" s="42">
        <v>1066</v>
      </c>
      <c r="G24" s="101">
        <v>7242</v>
      </c>
      <c r="H24" s="43">
        <f aca="true" t="shared" si="1" ref="H24:H119">SUM(F24:G24)</f>
        <v>8308</v>
      </c>
      <c r="I24" s="43">
        <f aca="true" t="shared" si="2" ref="I24:I119">SUM(B24+C24+F24)</f>
        <v>4214</v>
      </c>
      <c r="J24" s="43">
        <f aca="true" t="shared" si="3" ref="J24:J119">SUM(D24+G24)</f>
        <v>26983</v>
      </c>
      <c r="K24" s="99">
        <f>SUM(I24:J24)</f>
        <v>31197</v>
      </c>
      <c r="L24" s="42">
        <v>10607</v>
      </c>
    </row>
    <row r="25" spans="1:12" s="108" customFormat="1" ht="11.25" customHeight="1">
      <c r="A25" s="99" t="s">
        <v>28</v>
      </c>
      <c r="B25" s="42">
        <v>1961</v>
      </c>
      <c r="C25" s="42">
        <v>0</v>
      </c>
      <c r="D25" s="101">
        <v>42214</v>
      </c>
      <c r="E25" s="99">
        <f t="shared" si="0"/>
        <v>44175</v>
      </c>
      <c r="F25" s="42">
        <v>159</v>
      </c>
      <c r="G25" s="101">
        <v>907</v>
      </c>
      <c r="H25" s="43">
        <f t="shared" si="1"/>
        <v>1066</v>
      </c>
      <c r="I25" s="43">
        <f t="shared" si="2"/>
        <v>2120</v>
      </c>
      <c r="J25" s="43">
        <f t="shared" si="3"/>
        <v>43121</v>
      </c>
      <c r="K25" s="99">
        <f aca="true" t="shared" si="4" ref="K25:K119">SUM(E25+H25)</f>
        <v>45241</v>
      </c>
      <c r="L25" s="42">
        <v>509</v>
      </c>
    </row>
    <row r="26" spans="1:12" s="108" customFormat="1" ht="11.25" customHeight="1">
      <c r="A26" s="99" t="s">
        <v>29</v>
      </c>
      <c r="B26" s="42">
        <v>1618</v>
      </c>
      <c r="C26" s="42">
        <v>26</v>
      </c>
      <c r="D26" s="101">
        <v>13337</v>
      </c>
      <c r="E26" s="99">
        <f t="shared" si="0"/>
        <v>14981</v>
      </c>
      <c r="F26" s="42">
        <v>196</v>
      </c>
      <c r="G26" s="101">
        <v>1697</v>
      </c>
      <c r="H26" s="43">
        <f t="shared" si="1"/>
        <v>1893</v>
      </c>
      <c r="I26" s="43">
        <f t="shared" si="2"/>
        <v>1840</v>
      </c>
      <c r="J26" s="43">
        <f t="shared" si="3"/>
        <v>15034</v>
      </c>
      <c r="K26" s="99">
        <f t="shared" si="4"/>
        <v>16874</v>
      </c>
      <c r="L26" s="42">
        <v>994</v>
      </c>
    </row>
    <row r="27" spans="1:12" s="108" customFormat="1" ht="11.25" customHeight="1">
      <c r="A27" s="99" t="s">
        <v>136</v>
      </c>
      <c r="B27" s="42">
        <v>1068</v>
      </c>
      <c r="C27" s="42">
        <v>1601</v>
      </c>
      <c r="D27" s="101">
        <v>18389</v>
      </c>
      <c r="E27" s="99">
        <f t="shared" si="0"/>
        <v>21058</v>
      </c>
      <c r="F27" s="42">
        <v>764</v>
      </c>
      <c r="G27" s="101">
        <v>5047</v>
      </c>
      <c r="H27" s="43">
        <f t="shared" si="1"/>
        <v>5811</v>
      </c>
      <c r="I27" s="43">
        <f t="shared" si="2"/>
        <v>3433</v>
      </c>
      <c r="J27" s="43">
        <f t="shared" si="3"/>
        <v>23436</v>
      </c>
      <c r="K27" s="99">
        <f t="shared" si="4"/>
        <v>26869</v>
      </c>
      <c r="L27" s="42">
        <v>1806</v>
      </c>
    </row>
    <row r="28" spans="1:12" s="108" customFormat="1" ht="11.25" customHeight="1">
      <c r="A28" s="99" t="s">
        <v>31</v>
      </c>
      <c r="B28" s="42">
        <v>36</v>
      </c>
      <c r="C28" s="42">
        <v>273</v>
      </c>
      <c r="D28" s="101">
        <v>3272</v>
      </c>
      <c r="E28" s="99">
        <f t="shared" si="0"/>
        <v>3581</v>
      </c>
      <c r="F28" s="42">
        <v>8</v>
      </c>
      <c r="G28" s="101">
        <v>224</v>
      </c>
      <c r="H28" s="43">
        <f t="shared" si="1"/>
        <v>232</v>
      </c>
      <c r="I28" s="43">
        <f t="shared" si="2"/>
        <v>317</v>
      </c>
      <c r="J28" s="43">
        <f t="shared" si="3"/>
        <v>3496</v>
      </c>
      <c r="K28" s="99">
        <f t="shared" si="4"/>
        <v>3813</v>
      </c>
      <c r="L28" s="42">
        <v>4136</v>
      </c>
    </row>
    <row r="29" spans="1:12" s="108" customFormat="1" ht="11.25" customHeight="1">
      <c r="A29" s="99" t="s">
        <v>32</v>
      </c>
      <c r="B29" s="42">
        <v>4829</v>
      </c>
      <c r="C29" s="42">
        <v>71</v>
      </c>
      <c r="D29" s="101">
        <v>16027</v>
      </c>
      <c r="E29" s="99">
        <f t="shared" si="0"/>
        <v>20927</v>
      </c>
      <c r="F29" s="42">
        <v>3</v>
      </c>
      <c r="G29" s="101">
        <v>25</v>
      </c>
      <c r="H29" s="43">
        <f t="shared" si="1"/>
        <v>28</v>
      </c>
      <c r="I29" s="43">
        <f t="shared" si="2"/>
        <v>4903</v>
      </c>
      <c r="J29" s="43">
        <f t="shared" si="3"/>
        <v>16052</v>
      </c>
      <c r="K29" s="99">
        <f t="shared" si="4"/>
        <v>20955</v>
      </c>
      <c r="L29" s="42">
        <v>66</v>
      </c>
    </row>
    <row r="30" spans="1:12" s="108" customFormat="1" ht="11.25" customHeight="1">
      <c r="A30" s="99" t="s">
        <v>33</v>
      </c>
      <c r="B30" s="42">
        <v>3386</v>
      </c>
      <c r="C30" s="42">
        <v>30623</v>
      </c>
      <c r="D30" s="101">
        <v>237590</v>
      </c>
      <c r="E30" s="99">
        <f t="shared" si="0"/>
        <v>271599</v>
      </c>
      <c r="F30" s="42">
        <v>2987</v>
      </c>
      <c r="G30" s="101">
        <v>22861</v>
      </c>
      <c r="H30" s="43">
        <f t="shared" si="1"/>
        <v>25848</v>
      </c>
      <c r="I30" s="43">
        <f t="shared" si="2"/>
        <v>36996</v>
      </c>
      <c r="J30" s="43">
        <f t="shared" si="3"/>
        <v>260451</v>
      </c>
      <c r="K30" s="99">
        <f t="shared" si="4"/>
        <v>297447</v>
      </c>
      <c r="L30" s="42">
        <v>17680</v>
      </c>
    </row>
    <row r="31" spans="1:12" s="108" customFormat="1" ht="11.25" customHeight="1">
      <c r="A31" s="99" t="s">
        <v>34</v>
      </c>
      <c r="B31" s="42">
        <v>1</v>
      </c>
      <c r="C31" s="42">
        <v>0</v>
      </c>
      <c r="D31" s="101">
        <v>68</v>
      </c>
      <c r="E31" s="99">
        <f t="shared" si="0"/>
        <v>69</v>
      </c>
      <c r="F31" s="42">
        <v>0</v>
      </c>
      <c r="G31" s="101">
        <v>0</v>
      </c>
      <c r="H31" s="43">
        <f t="shared" si="1"/>
        <v>0</v>
      </c>
      <c r="I31" s="43">
        <f t="shared" si="2"/>
        <v>1</v>
      </c>
      <c r="J31" s="43">
        <f t="shared" si="3"/>
        <v>68</v>
      </c>
      <c r="K31" s="99">
        <f t="shared" si="4"/>
        <v>69</v>
      </c>
      <c r="L31" s="42">
        <v>166</v>
      </c>
    </row>
    <row r="32" spans="1:12" s="108" customFormat="1" ht="11.25" customHeight="1">
      <c r="A32" s="99" t="s">
        <v>35</v>
      </c>
      <c r="B32" s="42">
        <v>0</v>
      </c>
      <c r="C32" s="42">
        <v>107</v>
      </c>
      <c r="D32" s="101">
        <v>1162</v>
      </c>
      <c r="E32" s="99">
        <f t="shared" si="0"/>
        <v>1269</v>
      </c>
      <c r="F32" s="42">
        <v>60</v>
      </c>
      <c r="G32" s="101">
        <v>562</v>
      </c>
      <c r="H32" s="43">
        <f t="shared" si="1"/>
        <v>622</v>
      </c>
      <c r="I32" s="43">
        <f t="shared" si="2"/>
        <v>167</v>
      </c>
      <c r="J32" s="43">
        <f t="shared" si="3"/>
        <v>1724</v>
      </c>
      <c r="K32" s="99">
        <f t="shared" si="4"/>
        <v>1891</v>
      </c>
      <c r="L32" s="42">
        <v>116</v>
      </c>
    </row>
    <row r="33" spans="1:12" s="108" customFormat="1" ht="11.25" customHeight="1">
      <c r="A33" s="99" t="s">
        <v>36</v>
      </c>
      <c r="B33" s="42">
        <v>9635</v>
      </c>
      <c r="C33" s="42">
        <v>0</v>
      </c>
      <c r="D33" s="101">
        <v>149920</v>
      </c>
      <c r="E33" s="99">
        <f t="shared" si="0"/>
        <v>159555</v>
      </c>
      <c r="F33" s="42">
        <v>40</v>
      </c>
      <c r="G33" s="101">
        <v>726</v>
      </c>
      <c r="H33" s="43">
        <f t="shared" si="1"/>
        <v>766</v>
      </c>
      <c r="I33" s="43">
        <f t="shared" si="2"/>
        <v>9675</v>
      </c>
      <c r="J33" s="43">
        <f t="shared" si="3"/>
        <v>150646</v>
      </c>
      <c r="K33" s="99">
        <f t="shared" si="4"/>
        <v>160321</v>
      </c>
      <c r="L33" s="42">
        <v>282</v>
      </c>
    </row>
    <row r="34" spans="1:12" s="108" customFormat="1" ht="11.25" customHeight="1">
      <c r="A34" s="99" t="s">
        <v>37</v>
      </c>
      <c r="B34" s="42">
        <v>28073</v>
      </c>
      <c r="C34" s="42">
        <v>94749</v>
      </c>
      <c r="D34" s="101">
        <v>651679</v>
      </c>
      <c r="E34" s="99">
        <f t="shared" si="0"/>
        <v>774501</v>
      </c>
      <c r="F34" s="42">
        <v>21151</v>
      </c>
      <c r="G34" s="101">
        <v>345528</v>
      </c>
      <c r="H34" s="43">
        <f t="shared" si="1"/>
        <v>366679</v>
      </c>
      <c r="I34" s="43">
        <f t="shared" si="2"/>
        <v>143973</v>
      </c>
      <c r="J34" s="43">
        <f t="shared" si="3"/>
        <v>997207</v>
      </c>
      <c r="K34" s="99">
        <f t="shared" si="4"/>
        <v>1141180</v>
      </c>
      <c r="L34" s="42">
        <v>226358</v>
      </c>
    </row>
    <row r="35" spans="1:12" s="108" customFormat="1" ht="11.25" customHeight="1">
      <c r="A35" s="99" t="s">
        <v>38</v>
      </c>
      <c r="B35" s="42">
        <v>1048</v>
      </c>
      <c r="C35" s="42">
        <v>401</v>
      </c>
      <c r="D35" s="101">
        <v>8769</v>
      </c>
      <c r="E35" s="99">
        <f t="shared" si="0"/>
        <v>10218</v>
      </c>
      <c r="F35" s="42">
        <v>121</v>
      </c>
      <c r="G35" s="101">
        <v>1050</v>
      </c>
      <c r="H35" s="43">
        <f t="shared" si="1"/>
        <v>1171</v>
      </c>
      <c r="I35" s="43">
        <f t="shared" si="2"/>
        <v>1570</v>
      </c>
      <c r="J35" s="43">
        <f t="shared" si="3"/>
        <v>9819</v>
      </c>
      <c r="K35" s="99">
        <f t="shared" si="4"/>
        <v>11389</v>
      </c>
      <c r="L35" s="42">
        <v>0</v>
      </c>
    </row>
    <row r="36" spans="1:12" s="108" customFormat="1" ht="11.25" customHeight="1">
      <c r="A36" s="99" t="s">
        <v>39</v>
      </c>
      <c r="B36" s="42">
        <v>15160</v>
      </c>
      <c r="C36" s="42">
        <v>8804</v>
      </c>
      <c r="D36" s="101">
        <v>163373</v>
      </c>
      <c r="E36" s="99">
        <f t="shared" si="0"/>
        <v>187337</v>
      </c>
      <c r="F36" s="42">
        <v>2900</v>
      </c>
      <c r="G36" s="101">
        <v>30515</v>
      </c>
      <c r="H36" s="43">
        <f t="shared" si="1"/>
        <v>33415</v>
      </c>
      <c r="I36" s="43">
        <f t="shared" si="2"/>
        <v>26864</v>
      </c>
      <c r="J36" s="43">
        <f t="shared" si="3"/>
        <v>193888</v>
      </c>
      <c r="K36" s="99">
        <f t="shared" si="4"/>
        <v>220752</v>
      </c>
      <c r="L36" s="42">
        <v>16318</v>
      </c>
    </row>
    <row r="37" spans="1:12" s="108" customFormat="1" ht="11.25" customHeight="1">
      <c r="A37" s="99" t="s">
        <v>40</v>
      </c>
      <c r="B37" s="42">
        <v>9955</v>
      </c>
      <c r="C37" s="42">
        <v>4667</v>
      </c>
      <c r="D37" s="101">
        <v>99951</v>
      </c>
      <c r="E37" s="99">
        <f t="shared" si="0"/>
        <v>114573</v>
      </c>
      <c r="F37" s="42">
        <v>4365</v>
      </c>
      <c r="G37" s="101">
        <v>71360</v>
      </c>
      <c r="H37" s="43">
        <f t="shared" si="1"/>
        <v>75725</v>
      </c>
      <c r="I37" s="43">
        <f t="shared" si="2"/>
        <v>18987</v>
      </c>
      <c r="J37" s="43">
        <f t="shared" si="3"/>
        <v>171311</v>
      </c>
      <c r="K37" s="99">
        <f t="shared" si="4"/>
        <v>190298</v>
      </c>
      <c r="L37" s="42">
        <v>5151</v>
      </c>
    </row>
    <row r="38" spans="1:12" s="108" customFormat="1" ht="11.25" customHeight="1">
      <c r="A38" s="99" t="s">
        <v>41</v>
      </c>
      <c r="B38" s="42">
        <v>278</v>
      </c>
      <c r="C38" s="42">
        <v>782</v>
      </c>
      <c r="D38" s="101">
        <v>7830</v>
      </c>
      <c r="E38" s="99">
        <f t="shared" si="0"/>
        <v>8890</v>
      </c>
      <c r="F38" s="42">
        <v>2666</v>
      </c>
      <c r="G38" s="101">
        <v>18296</v>
      </c>
      <c r="H38" s="43">
        <f t="shared" si="1"/>
        <v>20962</v>
      </c>
      <c r="I38" s="43">
        <f t="shared" si="2"/>
        <v>3726</v>
      </c>
      <c r="J38" s="43">
        <f t="shared" si="3"/>
        <v>26126</v>
      </c>
      <c r="K38" s="99">
        <f t="shared" si="4"/>
        <v>29852</v>
      </c>
      <c r="L38" s="42">
        <v>4240</v>
      </c>
    </row>
    <row r="39" spans="1:12" s="108" customFormat="1" ht="11.25" customHeight="1">
      <c r="A39" s="99" t="s">
        <v>42</v>
      </c>
      <c r="B39" s="42">
        <v>1</v>
      </c>
      <c r="C39" s="42">
        <v>424</v>
      </c>
      <c r="D39" s="101">
        <v>8741</v>
      </c>
      <c r="E39" s="99">
        <f t="shared" si="0"/>
        <v>9166</v>
      </c>
      <c r="F39" s="42">
        <v>1970</v>
      </c>
      <c r="G39" s="101">
        <v>8786</v>
      </c>
      <c r="H39" s="43">
        <f t="shared" si="1"/>
        <v>10756</v>
      </c>
      <c r="I39" s="43">
        <f t="shared" si="2"/>
        <v>2395</v>
      </c>
      <c r="J39" s="43">
        <f t="shared" si="3"/>
        <v>17527</v>
      </c>
      <c r="K39" s="99">
        <f t="shared" si="4"/>
        <v>19922</v>
      </c>
      <c r="L39" s="42">
        <v>14662</v>
      </c>
    </row>
    <row r="40" spans="1:12" s="108" customFormat="1" ht="11.25" customHeight="1">
      <c r="A40" s="99" t="s">
        <v>43</v>
      </c>
      <c r="B40" s="42">
        <v>11</v>
      </c>
      <c r="C40" s="42">
        <v>3125</v>
      </c>
      <c r="D40" s="101">
        <v>28943</v>
      </c>
      <c r="E40" s="99">
        <f t="shared" si="0"/>
        <v>32079</v>
      </c>
      <c r="F40" s="42">
        <v>2124</v>
      </c>
      <c r="G40" s="101">
        <v>10600</v>
      </c>
      <c r="H40" s="43">
        <f t="shared" si="1"/>
        <v>12724</v>
      </c>
      <c r="I40" s="43">
        <f t="shared" si="2"/>
        <v>5260</v>
      </c>
      <c r="J40" s="43">
        <f t="shared" si="3"/>
        <v>39543</v>
      </c>
      <c r="K40" s="99">
        <f t="shared" si="4"/>
        <v>44803</v>
      </c>
      <c r="L40" s="42">
        <v>2515</v>
      </c>
    </row>
    <row r="41" spans="1:12" s="108" customFormat="1" ht="11.25" customHeight="1">
      <c r="A41" s="99" t="s">
        <v>44</v>
      </c>
      <c r="B41" s="42">
        <v>9368</v>
      </c>
      <c r="C41" s="42">
        <v>120</v>
      </c>
      <c r="D41" s="101">
        <v>79746</v>
      </c>
      <c r="E41" s="99">
        <f t="shared" si="0"/>
        <v>89234</v>
      </c>
      <c r="F41" s="42">
        <v>30</v>
      </c>
      <c r="G41" s="101">
        <v>149</v>
      </c>
      <c r="H41" s="43">
        <f t="shared" si="1"/>
        <v>179</v>
      </c>
      <c r="I41" s="43">
        <f t="shared" si="2"/>
        <v>9518</v>
      </c>
      <c r="J41" s="43">
        <f t="shared" si="3"/>
        <v>79895</v>
      </c>
      <c r="K41" s="99">
        <f t="shared" si="4"/>
        <v>89413</v>
      </c>
      <c r="L41" s="42">
        <v>77</v>
      </c>
    </row>
    <row r="42" spans="1:12" s="108" customFormat="1" ht="11.25" customHeight="1">
      <c r="A42" s="99" t="s">
        <v>45</v>
      </c>
      <c r="B42" s="42">
        <v>7</v>
      </c>
      <c r="C42" s="42">
        <v>364</v>
      </c>
      <c r="D42" s="101">
        <v>2084</v>
      </c>
      <c r="E42" s="99">
        <f t="shared" si="0"/>
        <v>2455</v>
      </c>
      <c r="F42" s="42">
        <v>82</v>
      </c>
      <c r="G42" s="101">
        <v>941</v>
      </c>
      <c r="H42" s="43">
        <f t="shared" si="1"/>
        <v>1023</v>
      </c>
      <c r="I42" s="43">
        <f t="shared" si="2"/>
        <v>453</v>
      </c>
      <c r="J42" s="43">
        <f t="shared" si="3"/>
        <v>3025</v>
      </c>
      <c r="K42" s="99">
        <f t="shared" si="4"/>
        <v>3478</v>
      </c>
      <c r="L42" s="42">
        <v>0</v>
      </c>
    </row>
    <row r="43" spans="1:12" s="108" customFormat="1" ht="11.25" customHeight="1">
      <c r="A43" s="99" t="s">
        <v>46</v>
      </c>
      <c r="B43" s="42">
        <v>1003</v>
      </c>
      <c r="C43" s="42">
        <v>219</v>
      </c>
      <c r="D43" s="101">
        <v>1933</v>
      </c>
      <c r="E43" s="99">
        <f t="shared" si="0"/>
        <v>3155</v>
      </c>
      <c r="F43" s="42">
        <v>351</v>
      </c>
      <c r="G43" s="101">
        <v>240</v>
      </c>
      <c r="H43" s="43">
        <f t="shared" si="1"/>
        <v>591</v>
      </c>
      <c r="I43" s="43">
        <f t="shared" si="2"/>
        <v>1573</v>
      </c>
      <c r="J43" s="43">
        <f t="shared" si="3"/>
        <v>2173</v>
      </c>
      <c r="K43" s="99">
        <f t="shared" si="4"/>
        <v>3746</v>
      </c>
      <c r="L43" s="42">
        <v>111</v>
      </c>
    </row>
    <row r="44" spans="1:12" s="108" customFormat="1" ht="11.25" customHeight="1">
      <c r="A44" s="99" t="s">
        <v>47</v>
      </c>
      <c r="B44" s="42">
        <v>159324</v>
      </c>
      <c r="C44" s="42">
        <v>4607</v>
      </c>
      <c r="D44" s="101">
        <v>131533</v>
      </c>
      <c r="E44" s="99">
        <f t="shared" si="0"/>
        <v>295464</v>
      </c>
      <c r="F44" s="42">
        <v>19</v>
      </c>
      <c r="G44" s="101">
        <v>17005</v>
      </c>
      <c r="H44" s="43">
        <f t="shared" si="1"/>
        <v>17024</v>
      </c>
      <c r="I44" s="43">
        <f t="shared" si="2"/>
        <v>163950</v>
      </c>
      <c r="J44" s="43">
        <f t="shared" si="3"/>
        <v>148538</v>
      </c>
      <c r="K44" s="99">
        <f t="shared" si="4"/>
        <v>312488</v>
      </c>
      <c r="L44" s="42">
        <v>0</v>
      </c>
    </row>
    <row r="45" spans="1:12" s="108" customFormat="1" ht="11.25" customHeight="1">
      <c r="A45" s="99" t="s">
        <v>48</v>
      </c>
      <c r="B45" s="42">
        <v>36788</v>
      </c>
      <c r="C45" s="42">
        <v>848</v>
      </c>
      <c r="D45" s="101">
        <v>604753</v>
      </c>
      <c r="E45" s="99">
        <f t="shared" si="0"/>
        <v>642389</v>
      </c>
      <c r="F45" s="42">
        <v>30113</v>
      </c>
      <c r="G45" s="101">
        <v>224750</v>
      </c>
      <c r="H45" s="43">
        <f t="shared" si="1"/>
        <v>254863</v>
      </c>
      <c r="I45" s="43">
        <f t="shared" si="2"/>
        <v>67749</v>
      </c>
      <c r="J45" s="43">
        <f t="shared" si="3"/>
        <v>829503</v>
      </c>
      <c r="K45" s="99">
        <f t="shared" si="4"/>
        <v>897252</v>
      </c>
      <c r="L45" s="42">
        <v>154536</v>
      </c>
    </row>
    <row r="46" spans="1:12" s="108" customFormat="1" ht="11.25" customHeight="1">
      <c r="A46" s="99" t="s">
        <v>49</v>
      </c>
      <c r="B46" s="42">
        <v>34</v>
      </c>
      <c r="C46" s="42">
        <v>226</v>
      </c>
      <c r="D46" s="101">
        <v>12180</v>
      </c>
      <c r="E46" s="99">
        <f t="shared" si="0"/>
        <v>12440</v>
      </c>
      <c r="F46" s="42">
        <v>3862</v>
      </c>
      <c r="G46" s="101">
        <v>33777</v>
      </c>
      <c r="H46" s="43">
        <f t="shared" si="1"/>
        <v>37639</v>
      </c>
      <c r="I46" s="43">
        <f t="shared" si="2"/>
        <v>4122</v>
      </c>
      <c r="J46" s="43">
        <f t="shared" si="3"/>
        <v>45957</v>
      </c>
      <c r="K46" s="99">
        <f t="shared" si="4"/>
        <v>50079</v>
      </c>
      <c r="L46" s="42">
        <v>777</v>
      </c>
    </row>
    <row r="47" spans="1:12" s="108" customFormat="1" ht="11.25" customHeight="1">
      <c r="A47" s="99" t="s">
        <v>50</v>
      </c>
      <c r="B47" s="42">
        <v>0</v>
      </c>
      <c r="C47" s="42">
        <v>0</v>
      </c>
      <c r="D47" s="101">
        <v>0</v>
      </c>
      <c r="E47" s="99">
        <f t="shared" si="0"/>
        <v>0</v>
      </c>
      <c r="F47" s="42">
        <v>78</v>
      </c>
      <c r="G47" s="101">
        <v>672</v>
      </c>
      <c r="H47" s="43">
        <f t="shared" si="1"/>
        <v>750</v>
      </c>
      <c r="I47" s="43">
        <f t="shared" si="2"/>
        <v>78</v>
      </c>
      <c r="J47" s="43">
        <f t="shared" si="3"/>
        <v>672</v>
      </c>
      <c r="K47" s="99">
        <f t="shared" si="4"/>
        <v>750</v>
      </c>
      <c r="L47" s="42">
        <v>0</v>
      </c>
    </row>
    <row r="48" spans="1:12" s="108" customFormat="1" ht="11.25" customHeight="1">
      <c r="A48" s="99" t="s">
        <v>51</v>
      </c>
      <c r="B48" s="42">
        <v>18802</v>
      </c>
      <c r="C48" s="42">
        <v>3889</v>
      </c>
      <c r="D48" s="101">
        <v>228077</v>
      </c>
      <c r="E48" s="99">
        <f t="shared" si="0"/>
        <v>250768</v>
      </c>
      <c r="F48" s="42">
        <v>7668</v>
      </c>
      <c r="G48" s="101">
        <v>54819</v>
      </c>
      <c r="H48" s="43">
        <f t="shared" si="1"/>
        <v>62487</v>
      </c>
      <c r="I48" s="43">
        <f t="shared" si="2"/>
        <v>30359</v>
      </c>
      <c r="J48" s="43">
        <f t="shared" si="3"/>
        <v>282896</v>
      </c>
      <c r="K48" s="99">
        <f t="shared" si="4"/>
        <v>313255</v>
      </c>
      <c r="L48" s="42">
        <v>33969</v>
      </c>
    </row>
    <row r="49" spans="1:12" s="108" customFormat="1" ht="11.25" customHeight="1">
      <c r="A49" s="99" t="s">
        <v>52</v>
      </c>
      <c r="B49" s="42">
        <v>1</v>
      </c>
      <c r="C49" s="42">
        <v>11</v>
      </c>
      <c r="D49" s="101">
        <v>95</v>
      </c>
      <c r="E49" s="99">
        <f t="shared" si="0"/>
        <v>107</v>
      </c>
      <c r="F49" s="42">
        <v>2</v>
      </c>
      <c r="G49" s="101">
        <v>103</v>
      </c>
      <c r="H49" s="43">
        <f t="shared" si="1"/>
        <v>105</v>
      </c>
      <c r="I49" s="43">
        <f t="shared" si="2"/>
        <v>14</v>
      </c>
      <c r="J49" s="43">
        <f t="shared" si="3"/>
        <v>198</v>
      </c>
      <c r="K49" s="99">
        <f t="shared" si="4"/>
        <v>212</v>
      </c>
      <c r="L49" s="42">
        <v>0</v>
      </c>
    </row>
    <row r="50" spans="1:12" s="108" customFormat="1" ht="11.25" customHeight="1">
      <c r="A50" s="99" t="s">
        <v>53</v>
      </c>
      <c r="B50" s="42">
        <v>33506</v>
      </c>
      <c r="C50" s="42">
        <v>6336</v>
      </c>
      <c r="D50" s="101">
        <v>378554</v>
      </c>
      <c r="E50" s="99">
        <f t="shared" si="0"/>
        <v>418396</v>
      </c>
      <c r="F50" s="42">
        <f>2149+22</f>
        <v>2171</v>
      </c>
      <c r="G50" s="101">
        <v>17812</v>
      </c>
      <c r="H50" s="43">
        <f t="shared" si="1"/>
        <v>19983</v>
      </c>
      <c r="I50" s="43">
        <f t="shared" si="2"/>
        <v>42013</v>
      </c>
      <c r="J50" s="43">
        <f t="shared" si="3"/>
        <v>396366</v>
      </c>
      <c r="K50" s="99">
        <f t="shared" si="4"/>
        <v>438379</v>
      </c>
      <c r="L50" s="42">
        <v>1419</v>
      </c>
    </row>
    <row r="51" spans="1:12" s="108" customFormat="1" ht="11.25" customHeight="1">
      <c r="A51" s="99" t="s">
        <v>54</v>
      </c>
      <c r="B51" s="42">
        <v>81</v>
      </c>
      <c r="C51" s="42">
        <v>330</v>
      </c>
      <c r="D51" s="101">
        <v>2485</v>
      </c>
      <c r="E51" s="99">
        <f t="shared" si="0"/>
        <v>2896</v>
      </c>
      <c r="F51" s="42">
        <v>221</v>
      </c>
      <c r="G51" s="101">
        <v>4821</v>
      </c>
      <c r="H51" s="43">
        <f t="shared" si="1"/>
        <v>5042</v>
      </c>
      <c r="I51" s="43">
        <f t="shared" si="2"/>
        <v>632</v>
      </c>
      <c r="J51" s="43">
        <f t="shared" si="3"/>
        <v>7306</v>
      </c>
      <c r="K51" s="99">
        <f t="shared" si="4"/>
        <v>7938</v>
      </c>
      <c r="L51" s="42">
        <v>688</v>
      </c>
    </row>
    <row r="52" spans="1:12" s="108" customFormat="1" ht="11.25" customHeight="1">
      <c r="A52" s="99" t="s">
        <v>55</v>
      </c>
      <c r="B52" s="42">
        <v>156</v>
      </c>
      <c r="C52" s="42">
        <v>0</v>
      </c>
      <c r="D52" s="101">
        <v>0</v>
      </c>
      <c r="E52" s="99">
        <f t="shared" si="0"/>
        <v>156</v>
      </c>
      <c r="F52" s="42">
        <v>0</v>
      </c>
      <c r="G52" s="101">
        <v>0</v>
      </c>
      <c r="H52" s="43">
        <f t="shared" si="1"/>
        <v>0</v>
      </c>
      <c r="I52" s="43">
        <f t="shared" si="2"/>
        <v>156</v>
      </c>
      <c r="J52" s="43">
        <f t="shared" si="3"/>
        <v>0</v>
      </c>
      <c r="K52" s="99">
        <f t="shared" si="4"/>
        <v>156</v>
      </c>
      <c r="L52" s="42">
        <v>0</v>
      </c>
    </row>
    <row r="53" spans="1:12" s="108" customFormat="1" ht="11.25" customHeight="1">
      <c r="A53" s="99" t="s">
        <v>56</v>
      </c>
      <c r="B53" s="42">
        <v>0</v>
      </c>
      <c r="C53" s="42">
        <v>0</v>
      </c>
      <c r="D53" s="101">
        <v>26</v>
      </c>
      <c r="E53" s="99">
        <f t="shared" si="0"/>
        <v>26</v>
      </c>
      <c r="F53" s="42">
        <v>62</v>
      </c>
      <c r="G53" s="101">
        <v>47</v>
      </c>
      <c r="H53" s="43">
        <f t="shared" si="1"/>
        <v>109</v>
      </c>
      <c r="I53" s="43">
        <f t="shared" si="2"/>
        <v>62</v>
      </c>
      <c r="J53" s="43">
        <f t="shared" si="3"/>
        <v>73</v>
      </c>
      <c r="K53" s="99">
        <f t="shared" si="4"/>
        <v>135</v>
      </c>
      <c r="L53" s="42">
        <v>0</v>
      </c>
    </row>
    <row r="54" spans="1:12" s="108" customFormat="1" ht="11.25" customHeight="1">
      <c r="A54" s="99" t="s">
        <v>57</v>
      </c>
      <c r="B54" s="42">
        <v>83912</v>
      </c>
      <c r="C54" s="42">
        <v>30671</v>
      </c>
      <c r="D54" s="101">
        <v>414822</v>
      </c>
      <c r="E54" s="99">
        <f t="shared" si="0"/>
        <v>529405</v>
      </c>
      <c r="F54" s="42">
        <v>11642</v>
      </c>
      <c r="G54" s="101">
        <v>85290</v>
      </c>
      <c r="H54" s="43">
        <f t="shared" si="1"/>
        <v>96932</v>
      </c>
      <c r="I54" s="43">
        <f t="shared" si="2"/>
        <v>126225</v>
      </c>
      <c r="J54" s="43">
        <f t="shared" si="3"/>
        <v>500112</v>
      </c>
      <c r="K54" s="99">
        <f t="shared" si="4"/>
        <v>626337</v>
      </c>
      <c r="L54" s="42">
        <v>168087</v>
      </c>
    </row>
    <row r="55" spans="1:12" s="108" customFormat="1" ht="11.25" customHeight="1">
      <c r="A55" s="99" t="s">
        <v>58</v>
      </c>
      <c r="B55" s="42">
        <v>2725</v>
      </c>
      <c r="C55" s="42">
        <v>811</v>
      </c>
      <c r="D55" s="101">
        <v>30786</v>
      </c>
      <c r="E55" s="99">
        <f t="shared" si="0"/>
        <v>34322</v>
      </c>
      <c r="F55" s="42">
        <v>2883</v>
      </c>
      <c r="G55" s="101">
        <v>4980</v>
      </c>
      <c r="H55" s="43">
        <f t="shared" si="1"/>
        <v>7863</v>
      </c>
      <c r="I55" s="43">
        <f t="shared" si="2"/>
        <v>6419</v>
      </c>
      <c r="J55" s="43">
        <f t="shared" si="3"/>
        <v>35766</v>
      </c>
      <c r="K55" s="99">
        <f t="shared" si="4"/>
        <v>42185</v>
      </c>
      <c r="L55" s="42">
        <v>111045</v>
      </c>
    </row>
    <row r="56" spans="1:12" s="108" customFormat="1" ht="11.25" customHeight="1">
      <c r="A56" s="99" t="s">
        <v>59</v>
      </c>
      <c r="B56" s="42">
        <v>6615</v>
      </c>
      <c r="C56" s="42">
        <v>21341</v>
      </c>
      <c r="D56" s="101">
        <v>215693</v>
      </c>
      <c r="E56" s="99">
        <f t="shared" si="0"/>
        <v>243649</v>
      </c>
      <c r="F56" s="42">
        <v>2569</v>
      </c>
      <c r="G56" s="101">
        <v>22378</v>
      </c>
      <c r="H56" s="43">
        <f t="shared" si="1"/>
        <v>24947</v>
      </c>
      <c r="I56" s="43">
        <f t="shared" si="2"/>
        <v>30525</v>
      </c>
      <c r="J56" s="43">
        <f t="shared" si="3"/>
        <v>238071</v>
      </c>
      <c r="K56" s="99">
        <f t="shared" si="4"/>
        <v>268596</v>
      </c>
      <c r="L56" s="42">
        <v>10431</v>
      </c>
    </row>
    <row r="57" spans="1:12" s="108" customFormat="1" ht="11.25" customHeight="1">
      <c r="A57" s="99" t="s">
        <v>60</v>
      </c>
      <c r="B57" s="42">
        <v>283076</v>
      </c>
      <c r="C57" s="42">
        <f>5209+23</f>
        <v>5232</v>
      </c>
      <c r="D57" s="101">
        <v>2690482</v>
      </c>
      <c r="E57" s="99">
        <f t="shared" si="0"/>
        <v>2978790</v>
      </c>
      <c r="F57" s="42">
        <f>44728+1162</f>
        <v>45890</v>
      </c>
      <c r="G57" s="101">
        <v>301909</v>
      </c>
      <c r="H57" s="43">
        <f t="shared" si="1"/>
        <v>347799</v>
      </c>
      <c r="I57" s="43">
        <f t="shared" si="2"/>
        <v>334198</v>
      </c>
      <c r="J57" s="43">
        <f t="shared" si="3"/>
        <v>2992391</v>
      </c>
      <c r="K57" s="99">
        <f t="shared" si="4"/>
        <v>3326589</v>
      </c>
      <c r="L57" s="42">
        <v>2863800</v>
      </c>
    </row>
    <row r="58" spans="1:12" s="108" customFormat="1" ht="11.25" customHeight="1">
      <c r="A58" s="99" t="s">
        <v>61</v>
      </c>
      <c r="B58" s="42">
        <v>48911</v>
      </c>
      <c r="C58" s="42">
        <v>139846</v>
      </c>
      <c r="D58" s="101">
        <v>1390994</v>
      </c>
      <c r="E58" s="99">
        <f t="shared" si="0"/>
        <v>1579751</v>
      </c>
      <c r="F58" s="42">
        <v>44331</v>
      </c>
      <c r="G58" s="101">
        <v>237015</v>
      </c>
      <c r="H58" s="43">
        <f t="shared" si="1"/>
        <v>281346</v>
      </c>
      <c r="I58" s="43">
        <f t="shared" si="2"/>
        <v>233088</v>
      </c>
      <c r="J58" s="43">
        <f t="shared" si="3"/>
        <v>1628009</v>
      </c>
      <c r="K58" s="99">
        <f t="shared" si="4"/>
        <v>1861097</v>
      </c>
      <c r="L58" s="42">
        <v>812277</v>
      </c>
    </row>
    <row r="59" spans="1:12" s="108" customFormat="1" ht="11.25" customHeight="1">
      <c r="A59" s="99" t="s">
        <v>62</v>
      </c>
      <c r="B59" s="42">
        <v>91</v>
      </c>
      <c r="C59" s="42">
        <v>529</v>
      </c>
      <c r="D59" s="101">
        <v>5592</v>
      </c>
      <c r="E59" s="99">
        <f t="shared" si="0"/>
        <v>6212</v>
      </c>
      <c r="F59" s="42">
        <v>133</v>
      </c>
      <c r="G59" s="101">
        <v>3315</v>
      </c>
      <c r="H59" s="43">
        <f t="shared" si="1"/>
        <v>3448</v>
      </c>
      <c r="I59" s="43">
        <f t="shared" si="2"/>
        <v>753</v>
      </c>
      <c r="J59" s="43">
        <f t="shared" si="3"/>
        <v>8907</v>
      </c>
      <c r="K59" s="99">
        <f t="shared" si="4"/>
        <v>9660</v>
      </c>
      <c r="L59" s="42">
        <v>1950</v>
      </c>
    </row>
    <row r="60" spans="1:12" s="108" customFormat="1" ht="11.25" customHeight="1">
      <c r="A60" s="99" t="s">
        <v>63</v>
      </c>
      <c r="B60" s="42">
        <v>999</v>
      </c>
      <c r="C60" s="42">
        <v>60</v>
      </c>
      <c r="D60" s="101">
        <v>6784</v>
      </c>
      <c r="E60" s="99">
        <f t="shared" si="0"/>
        <v>7843</v>
      </c>
      <c r="F60" s="42">
        <v>140</v>
      </c>
      <c r="G60" s="101">
        <v>1274</v>
      </c>
      <c r="H60" s="43">
        <f t="shared" si="1"/>
        <v>1414</v>
      </c>
      <c r="I60" s="43">
        <f t="shared" si="2"/>
        <v>1199</v>
      </c>
      <c r="J60" s="43">
        <f t="shared" si="3"/>
        <v>8058</v>
      </c>
      <c r="K60" s="99">
        <f t="shared" si="4"/>
        <v>9257</v>
      </c>
      <c r="L60" s="42">
        <v>238</v>
      </c>
    </row>
    <row r="61" spans="1:12" s="108" customFormat="1" ht="11.25" customHeight="1">
      <c r="A61" s="99" t="s">
        <v>64</v>
      </c>
      <c r="B61" s="42">
        <v>33211</v>
      </c>
      <c r="C61" s="42">
        <v>14</v>
      </c>
      <c r="D61" s="101">
        <v>237786</v>
      </c>
      <c r="E61" s="99">
        <f t="shared" si="0"/>
        <v>271011</v>
      </c>
      <c r="F61" s="42">
        <v>144</v>
      </c>
      <c r="G61" s="101">
        <v>9691</v>
      </c>
      <c r="H61" s="43">
        <f t="shared" si="1"/>
        <v>9835</v>
      </c>
      <c r="I61" s="43">
        <f t="shared" si="2"/>
        <v>33369</v>
      </c>
      <c r="J61" s="43">
        <f t="shared" si="3"/>
        <v>247477</v>
      </c>
      <c r="K61" s="99">
        <f t="shared" si="4"/>
        <v>280846</v>
      </c>
      <c r="L61" s="42">
        <v>10655</v>
      </c>
    </row>
    <row r="62" spans="1:12" s="108" customFormat="1" ht="11.25" customHeight="1">
      <c r="A62" s="99" t="s">
        <v>65</v>
      </c>
      <c r="B62" s="42">
        <v>518</v>
      </c>
      <c r="C62" s="42">
        <v>102</v>
      </c>
      <c r="D62" s="101">
        <v>2903</v>
      </c>
      <c r="E62" s="99">
        <f t="shared" si="0"/>
        <v>3523</v>
      </c>
      <c r="F62" s="42">
        <v>1222</v>
      </c>
      <c r="G62" s="101">
        <v>1037</v>
      </c>
      <c r="H62" s="43">
        <f t="shared" si="1"/>
        <v>2259</v>
      </c>
      <c r="I62" s="43">
        <f t="shared" si="2"/>
        <v>1842</v>
      </c>
      <c r="J62" s="43">
        <f t="shared" si="3"/>
        <v>3940</v>
      </c>
      <c r="K62" s="99">
        <f t="shared" si="4"/>
        <v>5782</v>
      </c>
      <c r="L62" s="42">
        <v>8</v>
      </c>
    </row>
    <row r="63" spans="1:12" s="108" customFormat="1" ht="11.25" customHeight="1">
      <c r="A63" s="99" t="s">
        <v>66</v>
      </c>
      <c r="B63" s="42">
        <v>4419</v>
      </c>
      <c r="C63" s="42">
        <v>211</v>
      </c>
      <c r="D63" s="101">
        <v>45517</v>
      </c>
      <c r="E63" s="99">
        <f t="shared" si="0"/>
        <v>50147</v>
      </c>
      <c r="F63" s="42">
        <v>1722</v>
      </c>
      <c r="G63" s="101">
        <v>13642</v>
      </c>
      <c r="H63" s="43">
        <f t="shared" si="1"/>
        <v>15364</v>
      </c>
      <c r="I63" s="43">
        <f t="shared" si="2"/>
        <v>6352</v>
      </c>
      <c r="J63" s="43">
        <f t="shared" si="3"/>
        <v>59159</v>
      </c>
      <c r="K63" s="99">
        <f t="shared" si="4"/>
        <v>65511</v>
      </c>
      <c r="L63" s="42">
        <v>4669</v>
      </c>
    </row>
    <row r="64" spans="1:12" s="108" customFormat="1" ht="11.25" customHeight="1">
      <c r="A64" s="99" t="s">
        <v>67</v>
      </c>
      <c r="B64" s="42">
        <v>1210</v>
      </c>
      <c r="C64" s="42">
        <v>1113</v>
      </c>
      <c r="D64" s="101">
        <v>20102</v>
      </c>
      <c r="E64" s="99">
        <f t="shared" si="0"/>
        <v>22425</v>
      </c>
      <c r="F64" s="42">
        <v>744</v>
      </c>
      <c r="G64" s="101">
        <v>4508</v>
      </c>
      <c r="H64" s="43">
        <f t="shared" si="1"/>
        <v>5252</v>
      </c>
      <c r="I64" s="43">
        <f t="shared" si="2"/>
        <v>3067</v>
      </c>
      <c r="J64" s="43">
        <f t="shared" si="3"/>
        <v>24610</v>
      </c>
      <c r="K64" s="99">
        <f t="shared" si="4"/>
        <v>27677</v>
      </c>
      <c r="L64" s="42">
        <v>1006</v>
      </c>
    </row>
    <row r="65" spans="1:12" s="108" customFormat="1" ht="11.25" customHeight="1">
      <c r="A65" s="99" t="s">
        <v>68</v>
      </c>
      <c r="B65" s="42">
        <v>8968</v>
      </c>
      <c r="C65" s="42">
        <v>818</v>
      </c>
      <c r="D65" s="101">
        <v>63637</v>
      </c>
      <c r="E65" s="99">
        <f t="shared" si="0"/>
        <v>73423</v>
      </c>
      <c r="F65" s="42">
        <v>1765</v>
      </c>
      <c r="G65" s="101">
        <v>12092</v>
      </c>
      <c r="H65" s="43">
        <f t="shared" si="1"/>
        <v>13857</v>
      </c>
      <c r="I65" s="43">
        <f t="shared" si="2"/>
        <v>11551</v>
      </c>
      <c r="J65" s="43">
        <f t="shared" si="3"/>
        <v>75729</v>
      </c>
      <c r="K65" s="99">
        <f t="shared" si="4"/>
        <v>87280</v>
      </c>
      <c r="L65" s="42">
        <v>46561</v>
      </c>
    </row>
    <row r="66" spans="1:12" s="108" customFormat="1" ht="11.25" customHeight="1">
      <c r="A66" s="99" t="s">
        <v>69</v>
      </c>
      <c r="B66" s="42">
        <v>2467</v>
      </c>
      <c r="C66" s="42">
        <v>765</v>
      </c>
      <c r="D66" s="101">
        <v>24876</v>
      </c>
      <c r="E66" s="99">
        <f t="shared" si="0"/>
        <v>28108</v>
      </c>
      <c r="F66" s="42">
        <v>3309</v>
      </c>
      <c r="G66" s="101">
        <v>25915</v>
      </c>
      <c r="H66" s="43">
        <f t="shared" si="1"/>
        <v>29224</v>
      </c>
      <c r="I66" s="43">
        <f t="shared" si="2"/>
        <v>6541</v>
      </c>
      <c r="J66" s="43">
        <f t="shared" si="3"/>
        <v>50791</v>
      </c>
      <c r="K66" s="99">
        <f t="shared" si="4"/>
        <v>57332</v>
      </c>
      <c r="L66" s="42">
        <v>7549</v>
      </c>
    </row>
    <row r="67" spans="1:12" s="108" customFormat="1" ht="11.25" customHeight="1">
      <c r="A67" s="99" t="s">
        <v>70</v>
      </c>
      <c r="B67" s="42">
        <v>0</v>
      </c>
      <c r="C67" s="42">
        <v>211</v>
      </c>
      <c r="D67" s="101">
        <v>1651</v>
      </c>
      <c r="E67" s="99">
        <f t="shared" si="0"/>
        <v>1862</v>
      </c>
      <c r="F67" s="42">
        <v>500</v>
      </c>
      <c r="G67" s="101">
        <v>10537</v>
      </c>
      <c r="H67" s="43">
        <f t="shared" si="1"/>
        <v>11037</v>
      </c>
      <c r="I67" s="43">
        <f t="shared" si="2"/>
        <v>711</v>
      </c>
      <c r="J67" s="43">
        <f t="shared" si="3"/>
        <v>12188</v>
      </c>
      <c r="K67" s="99">
        <f t="shared" si="4"/>
        <v>12899</v>
      </c>
      <c r="L67" s="42">
        <v>1658</v>
      </c>
    </row>
    <row r="68" spans="1:12" s="108" customFormat="1" ht="11.25" customHeight="1">
      <c r="A68" s="99" t="s">
        <v>71</v>
      </c>
      <c r="B68" s="42">
        <v>94306</v>
      </c>
      <c r="C68" s="42">
        <v>6503</v>
      </c>
      <c r="D68" s="101">
        <v>609551</v>
      </c>
      <c r="E68" s="99">
        <f t="shared" si="0"/>
        <v>710360</v>
      </c>
      <c r="F68" s="42">
        <v>11183</v>
      </c>
      <c r="G68" s="101">
        <v>66020</v>
      </c>
      <c r="H68" s="43">
        <f t="shared" si="1"/>
        <v>77203</v>
      </c>
      <c r="I68" s="43">
        <f t="shared" si="2"/>
        <v>111992</v>
      </c>
      <c r="J68" s="43">
        <f t="shared" si="3"/>
        <v>675571</v>
      </c>
      <c r="K68" s="99">
        <f t="shared" si="4"/>
        <v>787563</v>
      </c>
      <c r="L68" s="42">
        <v>80988</v>
      </c>
    </row>
    <row r="69" spans="1:12" s="108" customFormat="1" ht="11.25" customHeight="1">
      <c r="A69" s="99" t="s">
        <v>72</v>
      </c>
      <c r="B69" s="42">
        <v>902</v>
      </c>
      <c r="C69" s="42">
        <v>68</v>
      </c>
      <c r="D69" s="101">
        <v>6679</v>
      </c>
      <c r="E69" s="99">
        <f t="shared" si="0"/>
        <v>7649</v>
      </c>
      <c r="F69" s="42">
        <v>1519</v>
      </c>
      <c r="G69" s="101">
        <v>15219</v>
      </c>
      <c r="H69" s="43">
        <f t="shared" si="1"/>
        <v>16738</v>
      </c>
      <c r="I69" s="43">
        <f t="shared" si="2"/>
        <v>2489</v>
      </c>
      <c r="J69" s="43">
        <f t="shared" si="3"/>
        <v>21898</v>
      </c>
      <c r="K69" s="99">
        <f t="shared" si="4"/>
        <v>24387</v>
      </c>
      <c r="L69" s="42">
        <v>5238</v>
      </c>
    </row>
    <row r="70" spans="1:12" s="108" customFormat="1" ht="11.25" customHeight="1">
      <c r="A70" s="99" t="s">
        <v>73</v>
      </c>
      <c r="B70" s="42">
        <v>5305</v>
      </c>
      <c r="C70" s="42">
        <v>3172</v>
      </c>
      <c r="D70" s="101">
        <v>67334</v>
      </c>
      <c r="E70" s="99">
        <f t="shared" si="0"/>
        <v>75811</v>
      </c>
      <c r="F70" s="42">
        <v>1204</v>
      </c>
      <c r="G70" s="101">
        <v>8333</v>
      </c>
      <c r="H70" s="43">
        <f t="shared" si="1"/>
        <v>9537</v>
      </c>
      <c r="I70" s="43">
        <f t="shared" si="2"/>
        <v>9681</v>
      </c>
      <c r="J70" s="43">
        <f t="shared" si="3"/>
        <v>75667</v>
      </c>
      <c r="K70" s="99">
        <f t="shared" si="4"/>
        <v>85348</v>
      </c>
      <c r="L70" s="42">
        <v>13626</v>
      </c>
    </row>
    <row r="71" spans="1:12" s="108" customFormat="1" ht="11.25" customHeight="1">
      <c r="A71" s="99" t="s">
        <v>74</v>
      </c>
      <c r="B71" s="42">
        <v>12825</v>
      </c>
      <c r="C71" s="42">
        <v>753</v>
      </c>
      <c r="D71" s="101">
        <v>95696</v>
      </c>
      <c r="E71" s="99">
        <f t="shared" si="0"/>
        <v>109274</v>
      </c>
      <c r="F71" s="42">
        <v>1326</v>
      </c>
      <c r="G71" s="101">
        <v>23737</v>
      </c>
      <c r="H71" s="43">
        <f t="shared" si="1"/>
        <v>25063</v>
      </c>
      <c r="I71" s="43">
        <f t="shared" si="2"/>
        <v>14904</v>
      </c>
      <c r="J71" s="43">
        <f t="shared" si="3"/>
        <v>119433</v>
      </c>
      <c r="K71" s="99">
        <f t="shared" si="4"/>
        <v>134337</v>
      </c>
      <c r="L71" s="42">
        <v>235</v>
      </c>
    </row>
    <row r="72" spans="1:12" s="108" customFormat="1" ht="11.25" customHeight="1">
      <c r="A72" s="99" t="s">
        <v>75</v>
      </c>
      <c r="B72" s="42">
        <v>0</v>
      </c>
      <c r="C72" s="42">
        <v>130</v>
      </c>
      <c r="D72" s="101">
        <v>1116</v>
      </c>
      <c r="E72" s="99">
        <f t="shared" si="0"/>
        <v>1246</v>
      </c>
      <c r="F72" s="42">
        <v>0</v>
      </c>
      <c r="G72" s="101">
        <v>0</v>
      </c>
      <c r="H72" s="43">
        <f t="shared" si="1"/>
        <v>0</v>
      </c>
      <c r="I72" s="43">
        <f t="shared" si="2"/>
        <v>130</v>
      </c>
      <c r="J72" s="43">
        <f t="shared" si="3"/>
        <v>1116</v>
      </c>
      <c r="K72" s="99">
        <f t="shared" si="4"/>
        <v>1246</v>
      </c>
      <c r="L72" s="42">
        <v>64</v>
      </c>
    </row>
    <row r="73" spans="1:12" s="108" customFormat="1" ht="11.25" customHeight="1">
      <c r="A73" s="99" t="s">
        <v>76</v>
      </c>
      <c r="B73" s="42">
        <v>65573</v>
      </c>
      <c r="C73" s="42">
        <v>4965</v>
      </c>
      <c r="D73" s="101">
        <v>564272</v>
      </c>
      <c r="E73" s="99">
        <f t="shared" si="0"/>
        <v>634810</v>
      </c>
      <c r="F73" s="42">
        <v>8967</v>
      </c>
      <c r="G73" s="101">
        <v>52024</v>
      </c>
      <c r="H73" s="43">
        <f t="shared" si="1"/>
        <v>60991</v>
      </c>
      <c r="I73" s="43">
        <f t="shared" si="2"/>
        <v>79505</v>
      </c>
      <c r="J73" s="43">
        <f t="shared" si="3"/>
        <v>616296</v>
      </c>
      <c r="K73" s="99">
        <f t="shared" si="4"/>
        <v>695801</v>
      </c>
      <c r="L73" s="42">
        <v>57385</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73354</v>
      </c>
      <c r="C75" s="42">
        <v>0</v>
      </c>
      <c r="D75" s="101">
        <v>948178</v>
      </c>
      <c r="E75" s="99">
        <f t="shared" si="0"/>
        <v>1021532</v>
      </c>
      <c r="F75" s="42">
        <v>128</v>
      </c>
      <c r="G75" s="101">
        <v>1572</v>
      </c>
      <c r="H75" s="43">
        <f t="shared" si="1"/>
        <v>1700</v>
      </c>
      <c r="I75" s="43">
        <f t="shared" si="2"/>
        <v>73482</v>
      </c>
      <c r="J75" s="43">
        <f t="shared" si="3"/>
        <v>949750</v>
      </c>
      <c r="K75" s="99">
        <f t="shared" si="4"/>
        <v>1023232</v>
      </c>
      <c r="L75" s="42">
        <v>164352</v>
      </c>
    </row>
    <row r="76" spans="1:12" s="108" customFormat="1" ht="11.25" customHeight="1">
      <c r="A76" s="99" t="s">
        <v>79</v>
      </c>
      <c r="B76" s="42">
        <v>71</v>
      </c>
      <c r="C76" s="42">
        <v>148</v>
      </c>
      <c r="D76" s="101">
        <v>1833</v>
      </c>
      <c r="E76" s="99">
        <f t="shared" si="0"/>
        <v>2052</v>
      </c>
      <c r="F76" s="42">
        <v>0</v>
      </c>
      <c r="G76" s="101">
        <v>27</v>
      </c>
      <c r="H76" s="43">
        <f t="shared" si="1"/>
        <v>27</v>
      </c>
      <c r="I76" s="43">
        <f t="shared" si="2"/>
        <v>219</v>
      </c>
      <c r="J76" s="43">
        <f t="shared" si="3"/>
        <v>1860</v>
      </c>
      <c r="K76" s="99">
        <f t="shared" si="4"/>
        <v>2079</v>
      </c>
      <c r="L76" s="42">
        <v>36</v>
      </c>
    </row>
    <row r="77" spans="1:12" s="108" customFormat="1" ht="11.25" customHeight="1">
      <c r="A77" s="99" t="s">
        <v>80</v>
      </c>
      <c r="B77" s="42">
        <v>463</v>
      </c>
      <c r="C77" s="42">
        <v>306</v>
      </c>
      <c r="D77" s="101">
        <v>8323</v>
      </c>
      <c r="E77" s="99">
        <f t="shared" si="0"/>
        <v>9092</v>
      </c>
      <c r="F77" s="42">
        <v>66</v>
      </c>
      <c r="G77" s="101">
        <v>1052</v>
      </c>
      <c r="H77" s="43">
        <f t="shared" si="1"/>
        <v>1118</v>
      </c>
      <c r="I77" s="43">
        <f t="shared" si="2"/>
        <v>835</v>
      </c>
      <c r="J77" s="43">
        <f t="shared" si="3"/>
        <v>9375</v>
      </c>
      <c r="K77" s="99">
        <f t="shared" si="4"/>
        <v>10210</v>
      </c>
      <c r="L77" s="42">
        <v>1232</v>
      </c>
    </row>
    <row r="78" spans="1:12" s="108" customFormat="1" ht="11.25" customHeight="1">
      <c r="A78" s="99" t="s">
        <v>81</v>
      </c>
      <c r="B78" s="42">
        <v>1014</v>
      </c>
      <c r="C78" s="42">
        <v>0</v>
      </c>
      <c r="D78" s="101">
        <v>9482</v>
      </c>
      <c r="E78" s="99">
        <f t="shared" si="0"/>
        <v>10496</v>
      </c>
      <c r="F78" s="42">
        <v>199</v>
      </c>
      <c r="G78" s="101">
        <v>2528</v>
      </c>
      <c r="H78" s="43">
        <f t="shared" si="1"/>
        <v>2727</v>
      </c>
      <c r="I78" s="43">
        <f t="shared" si="2"/>
        <v>1213</v>
      </c>
      <c r="J78" s="43">
        <f t="shared" si="3"/>
        <v>12010</v>
      </c>
      <c r="K78" s="99">
        <f t="shared" si="4"/>
        <v>13223</v>
      </c>
      <c r="L78" s="42">
        <v>0</v>
      </c>
    </row>
    <row r="79" spans="1:12" s="108" customFormat="1" ht="11.25" customHeight="1">
      <c r="A79" s="99" t="s">
        <v>82</v>
      </c>
      <c r="B79" s="42">
        <v>0</v>
      </c>
      <c r="C79" s="42">
        <v>150</v>
      </c>
      <c r="D79" s="101">
        <v>1018</v>
      </c>
      <c r="E79" s="99">
        <f t="shared" si="0"/>
        <v>1168</v>
      </c>
      <c r="F79" s="42">
        <v>76</v>
      </c>
      <c r="G79" s="101">
        <v>459</v>
      </c>
      <c r="H79" s="43">
        <f t="shared" si="1"/>
        <v>535</v>
      </c>
      <c r="I79" s="43">
        <f t="shared" si="2"/>
        <v>226</v>
      </c>
      <c r="J79" s="43">
        <f t="shared" si="3"/>
        <v>1477</v>
      </c>
      <c r="K79" s="99">
        <f t="shared" si="4"/>
        <v>1703</v>
      </c>
      <c r="L79" s="42">
        <v>0</v>
      </c>
    </row>
    <row r="80" spans="1:12" s="108" customFormat="1" ht="11.25" customHeight="1">
      <c r="A80" s="99" t="s">
        <v>83</v>
      </c>
      <c r="B80" s="42">
        <v>0</v>
      </c>
      <c r="C80" s="42">
        <v>0</v>
      </c>
      <c r="D80" s="101">
        <v>0</v>
      </c>
      <c r="E80" s="99">
        <f t="shared" si="0"/>
        <v>0</v>
      </c>
      <c r="F80" s="42">
        <v>45</v>
      </c>
      <c r="G80" s="101">
        <v>0</v>
      </c>
      <c r="H80" s="43">
        <f t="shared" si="1"/>
        <v>45</v>
      </c>
      <c r="I80" s="43">
        <f t="shared" si="2"/>
        <v>45</v>
      </c>
      <c r="J80" s="43">
        <f t="shared" si="3"/>
        <v>0</v>
      </c>
      <c r="K80" s="99">
        <f t="shared" si="4"/>
        <v>45</v>
      </c>
      <c r="L80" s="42">
        <v>0</v>
      </c>
    </row>
    <row r="81" spans="1:12" s="108" customFormat="1" ht="11.25" customHeight="1">
      <c r="A81" s="99" t="s">
        <v>84</v>
      </c>
      <c r="B81" s="42">
        <v>1035</v>
      </c>
      <c r="C81" s="42">
        <v>6</v>
      </c>
      <c r="D81" s="101">
        <v>11142</v>
      </c>
      <c r="E81" s="99">
        <f t="shared" si="0"/>
        <v>12183</v>
      </c>
      <c r="F81" s="42">
        <v>4376</v>
      </c>
      <c r="G81" s="101">
        <v>8298</v>
      </c>
      <c r="H81" s="43">
        <f t="shared" si="1"/>
        <v>12674</v>
      </c>
      <c r="I81" s="43">
        <f t="shared" si="2"/>
        <v>5417</v>
      </c>
      <c r="J81" s="43">
        <f t="shared" si="3"/>
        <v>19440</v>
      </c>
      <c r="K81" s="99">
        <f t="shared" si="4"/>
        <v>24857</v>
      </c>
      <c r="L81" s="42">
        <v>1113</v>
      </c>
    </row>
    <row r="82" spans="1:12" s="108" customFormat="1" ht="11.25" customHeight="1">
      <c r="A82" s="99" t="s">
        <v>85</v>
      </c>
      <c r="B82" s="42">
        <v>3320</v>
      </c>
      <c r="C82" s="42">
        <v>936</v>
      </c>
      <c r="D82" s="101">
        <v>43502</v>
      </c>
      <c r="E82" s="99">
        <f t="shared" si="0"/>
        <v>47758</v>
      </c>
      <c r="F82" s="42">
        <v>188</v>
      </c>
      <c r="G82" s="101">
        <v>1717</v>
      </c>
      <c r="H82" s="43">
        <f t="shared" si="1"/>
        <v>1905</v>
      </c>
      <c r="I82" s="43">
        <f t="shared" si="2"/>
        <v>4444</v>
      </c>
      <c r="J82" s="43">
        <f t="shared" si="3"/>
        <v>45219</v>
      </c>
      <c r="K82" s="99">
        <f t="shared" si="4"/>
        <v>49663</v>
      </c>
      <c r="L82" s="42">
        <v>451</v>
      </c>
    </row>
    <row r="83" spans="1:12" s="108" customFormat="1" ht="11.25" customHeight="1">
      <c r="A83" s="99" t="s">
        <v>86</v>
      </c>
      <c r="B83" s="42">
        <v>17466</v>
      </c>
      <c r="C83" s="42">
        <v>302</v>
      </c>
      <c r="D83" s="101">
        <v>6319</v>
      </c>
      <c r="E83" s="99">
        <f t="shared" si="0"/>
        <v>24087</v>
      </c>
      <c r="F83" s="42">
        <v>5679</v>
      </c>
      <c r="G83" s="101">
        <v>69689</v>
      </c>
      <c r="H83" s="43">
        <f t="shared" si="1"/>
        <v>75368</v>
      </c>
      <c r="I83" s="43">
        <f t="shared" si="2"/>
        <v>23447</v>
      </c>
      <c r="J83" s="43">
        <f t="shared" si="3"/>
        <v>76008</v>
      </c>
      <c r="K83" s="99">
        <f t="shared" si="4"/>
        <v>99455</v>
      </c>
      <c r="L83" s="42">
        <v>49721</v>
      </c>
    </row>
    <row r="84" spans="1:12" s="108" customFormat="1" ht="11.25" customHeight="1">
      <c r="A84" s="99" t="s">
        <v>87</v>
      </c>
      <c r="B84" s="42">
        <v>27</v>
      </c>
      <c r="C84" s="42">
        <v>0</v>
      </c>
      <c r="D84" s="101">
        <v>184</v>
      </c>
      <c r="E84" s="99">
        <f t="shared" si="0"/>
        <v>211</v>
      </c>
      <c r="F84" s="42">
        <v>504</v>
      </c>
      <c r="G84" s="101">
        <v>4738</v>
      </c>
      <c r="H84" s="43">
        <f t="shared" si="1"/>
        <v>5242</v>
      </c>
      <c r="I84" s="43">
        <f t="shared" si="2"/>
        <v>531</v>
      </c>
      <c r="J84" s="43">
        <f t="shared" si="3"/>
        <v>4922</v>
      </c>
      <c r="K84" s="99">
        <f t="shared" si="4"/>
        <v>5453</v>
      </c>
      <c r="L84" s="42">
        <v>686</v>
      </c>
    </row>
    <row r="85" spans="1:12" s="108" customFormat="1" ht="11.25" customHeight="1">
      <c r="A85" s="99" t="s">
        <v>88</v>
      </c>
      <c r="B85" s="42">
        <v>5</v>
      </c>
      <c r="C85" s="42">
        <v>0</v>
      </c>
      <c r="D85" s="101">
        <v>69</v>
      </c>
      <c r="E85" s="99">
        <f t="shared" si="0"/>
        <v>74</v>
      </c>
      <c r="F85" s="42">
        <v>15</v>
      </c>
      <c r="G85" s="101">
        <v>106</v>
      </c>
      <c r="H85" s="43">
        <f t="shared" si="1"/>
        <v>121</v>
      </c>
      <c r="I85" s="43">
        <f t="shared" si="2"/>
        <v>20</v>
      </c>
      <c r="J85" s="43">
        <f t="shared" si="3"/>
        <v>175</v>
      </c>
      <c r="K85" s="99">
        <f t="shared" si="4"/>
        <v>195</v>
      </c>
      <c r="L85" s="42">
        <v>22</v>
      </c>
    </row>
    <row r="86" spans="1:12" s="108" customFormat="1" ht="11.25" customHeight="1">
      <c r="A86" s="99" t="s">
        <v>89</v>
      </c>
      <c r="B86" s="42">
        <v>2918</v>
      </c>
      <c r="C86" s="42">
        <v>3721</v>
      </c>
      <c r="D86" s="101">
        <v>70350</v>
      </c>
      <c r="E86" s="99">
        <f t="shared" si="0"/>
        <v>76989</v>
      </c>
      <c r="F86" s="42">
        <v>34239</v>
      </c>
      <c r="G86" s="101">
        <v>370998</v>
      </c>
      <c r="H86" s="43">
        <f t="shared" si="1"/>
        <v>405237</v>
      </c>
      <c r="I86" s="43">
        <f t="shared" si="2"/>
        <v>40878</v>
      </c>
      <c r="J86" s="43">
        <f t="shared" si="3"/>
        <v>441348</v>
      </c>
      <c r="K86" s="99">
        <f t="shared" si="4"/>
        <v>482226</v>
      </c>
      <c r="L86" s="42">
        <v>20585</v>
      </c>
    </row>
    <row r="87" spans="1:12" s="108" customFormat="1" ht="11.25" customHeight="1">
      <c r="A87" s="99" t="s">
        <v>90</v>
      </c>
      <c r="B87" s="42">
        <v>793</v>
      </c>
      <c r="C87" s="42">
        <v>281</v>
      </c>
      <c r="D87" s="101">
        <v>7400</v>
      </c>
      <c r="E87" s="99">
        <f t="shared" si="0"/>
        <v>8474</v>
      </c>
      <c r="F87" s="42">
        <v>504</v>
      </c>
      <c r="G87" s="101">
        <v>3851</v>
      </c>
      <c r="H87" s="43">
        <f t="shared" si="1"/>
        <v>4355</v>
      </c>
      <c r="I87" s="43">
        <f t="shared" si="2"/>
        <v>1578</v>
      </c>
      <c r="J87" s="43">
        <f t="shared" si="3"/>
        <v>11251</v>
      </c>
      <c r="K87" s="99">
        <f t="shared" si="4"/>
        <v>12829</v>
      </c>
      <c r="L87" s="42">
        <v>954</v>
      </c>
    </row>
    <row r="88" spans="1:12" s="108" customFormat="1" ht="11.25" customHeight="1">
      <c r="A88" s="99" t="s">
        <v>91</v>
      </c>
      <c r="B88" s="42">
        <v>21236</v>
      </c>
      <c r="C88" s="42">
        <v>3941</v>
      </c>
      <c r="D88" s="101">
        <v>62917</v>
      </c>
      <c r="E88" s="99">
        <f t="shared" si="0"/>
        <v>88094</v>
      </c>
      <c r="F88" s="42">
        <v>2092</v>
      </c>
      <c r="G88" s="101">
        <v>44018</v>
      </c>
      <c r="H88" s="43">
        <f t="shared" si="1"/>
        <v>46110</v>
      </c>
      <c r="I88" s="43">
        <f t="shared" si="2"/>
        <v>27269</v>
      </c>
      <c r="J88" s="43">
        <f t="shared" si="3"/>
        <v>106935</v>
      </c>
      <c r="K88" s="99">
        <f t="shared" si="4"/>
        <v>134204</v>
      </c>
      <c r="L88" s="42">
        <v>1443</v>
      </c>
    </row>
    <row r="89" spans="1:12" s="108" customFormat="1" ht="11.25" customHeight="1">
      <c r="A89" s="99" t="s">
        <v>92</v>
      </c>
      <c r="B89" s="42">
        <v>205</v>
      </c>
      <c r="C89" s="42">
        <v>6</v>
      </c>
      <c r="D89" s="101">
        <v>1152</v>
      </c>
      <c r="E89" s="99">
        <f t="shared" si="0"/>
        <v>1363</v>
      </c>
      <c r="F89" s="42">
        <v>10</v>
      </c>
      <c r="G89" s="101">
        <v>94</v>
      </c>
      <c r="H89" s="43">
        <f t="shared" si="1"/>
        <v>104</v>
      </c>
      <c r="I89" s="43">
        <f t="shared" si="2"/>
        <v>221</v>
      </c>
      <c r="J89" s="43">
        <f t="shared" si="3"/>
        <v>1246</v>
      </c>
      <c r="K89" s="99">
        <f t="shared" si="4"/>
        <v>1467</v>
      </c>
      <c r="L89" s="42">
        <v>0</v>
      </c>
    </row>
    <row r="90" spans="1:12" s="108" customFormat="1" ht="11.25" customHeight="1">
      <c r="A90" s="99" t="s">
        <v>93</v>
      </c>
      <c r="B90" s="42">
        <v>25336</v>
      </c>
      <c r="C90" s="42">
        <v>14505</v>
      </c>
      <c r="D90" s="101">
        <v>294450</v>
      </c>
      <c r="E90" s="99">
        <f t="shared" si="0"/>
        <v>334291</v>
      </c>
      <c r="F90" s="42">
        <v>11052</v>
      </c>
      <c r="G90" s="101">
        <v>31941</v>
      </c>
      <c r="H90" s="43">
        <f t="shared" si="1"/>
        <v>42993</v>
      </c>
      <c r="I90" s="43">
        <f t="shared" si="2"/>
        <v>50893</v>
      </c>
      <c r="J90" s="43">
        <f t="shared" si="3"/>
        <v>326391</v>
      </c>
      <c r="K90" s="99">
        <f t="shared" si="4"/>
        <v>377284</v>
      </c>
      <c r="L90" s="42">
        <v>124691</v>
      </c>
    </row>
    <row r="91" spans="1:12" s="108" customFormat="1" ht="11.25" customHeight="1">
      <c r="A91" s="99" t="s">
        <v>94</v>
      </c>
      <c r="B91" s="42">
        <v>20865</v>
      </c>
      <c r="C91" s="42">
        <v>39</v>
      </c>
      <c r="D91" s="101">
        <v>200017</v>
      </c>
      <c r="E91" s="99">
        <f t="shared" si="0"/>
        <v>220921</v>
      </c>
      <c r="F91" s="42">
        <v>6050</v>
      </c>
      <c r="G91" s="101">
        <v>36390</v>
      </c>
      <c r="H91" s="43">
        <f t="shared" si="1"/>
        <v>42440</v>
      </c>
      <c r="I91" s="43">
        <f t="shared" si="2"/>
        <v>26954</v>
      </c>
      <c r="J91" s="43">
        <f t="shared" si="3"/>
        <v>236407</v>
      </c>
      <c r="K91" s="99">
        <f t="shared" si="4"/>
        <v>263361</v>
      </c>
      <c r="L91" s="42">
        <v>216411</v>
      </c>
    </row>
    <row r="92" spans="1:12" s="108" customFormat="1" ht="11.25" customHeight="1">
      <c r="A92" s="99" t="s">
        <v>95</v>
      </c>
      <c r="B92" s="42">
        <v>38814</v>
      </c>
      <c r="C92" s="42">
        <v>67</v>
      </c>
      <c r="D92" s="101">
        <v>444378</v>
      </c>
      <c r="E92" s="99">
        <f t="shared" si="0"/>
        <v>483259</v>
      </c>
      <c r="F92" s="42">
        <v>127</v>
      </c>
      <c r="G92" s="101">
        <v>2928</v>
      </c>
      <c r="H92" s="43">
        <f t="shared" si="1"/>
        <v>3055</v>
      </c>
      <c r="I92" s="43">
        <f t="shared" si="2"/>
        <v>39008</v>
      </c>
      <c r="J92" s="43">
        <f t="shared" si="3"/>
        <v>447306</v>
      </c>
      <c r="K92" s="99">
        <f t="shared" si="4"/>
        <v>486314</v>
      </c>
      <c r="L92" s="42">
        <v>8474</v>
      </c>
    </row>
    <row r="93" spans="1:12" s="108" customFormat="1" ht="11.25" customHeight="1">
      <c r="A93" s="99" t="s">
        <v>96</v>
      </c>
      <c r="B93" s="42">
        <v>45767</v>
      </c>
      <c r="C93" s="42">
        <f>8561+52+24</f>
        <v>8637</v>
      </c>
      <c r="D93" s="101">
        <v>586202</v>
      </c>
      <c r="E93" s="99">
        <f t="shared" si="0"/>
        <v>640606</v>
      </c>
      <c r="F93" s="42">
        <f>35667+1+8+219</f>
        <v>35895</v>
      </c>
      <c r="G93" s="101">
        <v>246078</v>
      </c>
      <c r="H93" s="43">
        <f t="shared" si="1"/>
        <v>281973</v>
      </c>
      <c r="I93" s="43">
        <f t="shared" si="2"/>
        <v>90299</v>
      </c>
      <c r="J93" s="43">
        <f t="shared" si="3"/>
        <v>832280</v>
      </c>
      <c r="K93" s="99">
        <f t="shared" si="4"/>
        <v>922579</v>
      </c>
      <c r="L93" s="42">
        <v>328850</v>
      </c>
    </row>
    <row r="94" spans="1:12" s="108" customFormat="1" ht="11.25" customHeight="1">
      <c r="A94" s="99" t="s">
        <v>97</v>
      </c>
      <c r="B94" s="42">
        <v>5</v>
      </c>
      <c r="C94" s="42">
        <v>155</v>
      </c>
      <c r="D94" s="101">
        <v>1122</v>
      </c>
      <c r="E94" s="99">
        <f t="shared" si="0"/>
        <v>1282</v>
      </c>
      <c r="F94" s="42">
        <v>215</v>
      </c>
      <c r="G94" s="101">
        <v>1626</v>
      </c>
      <c r="H94" s="43">
        <f t="shared" si="1"/>
        <v>1841</v>
      </c>
      <c r="I94" s="43">
        <f t="shared" si="2"/>
        <v>375</v>
      </c>
      <c r="J94" s="43">
        <f t="shared" si="3"/>
        <v>2748</v>
      </c>
      <c r="K94" s="99">
        <f t="shared" si="4"/>
        <v>3123</v>
      </c>
      <c r="L94" s="42">
        <v>0</v>
      </c>
    </row>
    <row r="95" spans="1:12" s="108" customFormat="1" ht="11.25" customHeight="1">
      <c r="A95" s="99" t="s">
        <v>98</v>
      </c>
      <c r="B95" s="42">
        <v>23217</v>
      </c>
      <c r="C95" s="42">
        <v>1401</v>
      </c>
      <c r="D95" s="101">
        <v>310824</v>
      </c>
      <c r="E95" s="99">
        <f t="shared" si="0"/>
        <v>335442</v>
      </c>
      <c r="F95" s="42">
        <v>15170</v>
      </c>
      <c r="G95" s="101">
        <v>96046</v>
      </c>
      <c r="H95" s="43">
        <f t="shared" si="1"/>
        <v>111216</v>
      </c>
      <c r="I95" s="43">
        <f t="shared" si="2"/>
        <v>39788</v>
      </c>
      <c r="J95" s="43">
        <f t="shared" si="3"/>
        <v>406870</v>
      </c>
      <c r="K95" s="99">
        <f t="shared" si="4"/>
        <v>446658</v>
      </c>
      <c r="L95" s="42">
        <v>444201</v>
      </c>
    </row>
    <row r="96" spans="1:12" s="108" customFormat="1" ht="11.25" customHeight="1">
      <c r="A96" s="99" t="s">
        <v>99</v>
      </c>
      <c r="B96" s="42">
        <v>521</v>
      </c>
      <c r="C96" s="42">
        <v>0</v>
      </c>
      <c r="D96" s="101">
        <v>3880</v>
      </c>
      <c r="E96" s="99">
        <f t="shared" si="0"/>
        <v>4401</v>
      </c>
      <c r="F96" s="42">
        <f>12+25</f>
        <v>37</v>
      </c>
      <c r="G96" s="101">
        <v>64</v>
      </c>
      <c r="H96" s="43">
        <f t="shared" si="1"/>
        <v>101</v>
      </c>
      <c r="I96" s="43">
        <f t="shared" si="2"/>
        <v>558</v>
      </c>
      <c r="J96" s="43">
        <f t="shared" si="3"/>
        <v>3944</v>
      </c>
      <c r="K96" s="99">
        <f t="shared" si="4"/>
        <v>4502</v>
      </c>
      <c r="L96" s="42">
        <v>0</v>
      </c>
    </row>
    <row r="97" spans="1:12" s="108" customFormat="1" ht="11.25" customHeight="1">
      <c r="A97" s="99" t="s">
        <v>100</v>
      </c>
      <c r="B97" s="42">
        <v>6715</v>
      </c>
      <c r="C97" s="42">
        <v>162</v>
      </c>
      <c r="D97" s="101">
        <v>39774</v>
      </c>
      <c r="E97" s="99">
        <f t="shared" si="0"/>
        <v>46651</v>
      </c>
      <c r="F97" s="42">
        <v>38</v>
      </c>
      <c r="G97" s="101">
        <v>744</v>
      </c>
      <c r="H97" s="43">
        <f t="shared" si="1"/>
        <v>782</v>
      </c>
      <c r="I97" s="43">
        <f t="shared" si="2"/>
        <v>6915</v>
      </c>
      <c r="J97" s="43">
        <f t="shared" si="3"/>
        <v>40518</v>
      </c>
      <c r="K97" s="99">
        <f t="shared" si="4"/>
        <v>47433</v>
      </c>
      <c r="L97" s="42">
        <v>0</v>
      </c>
    </row>
    <row r="98" spans="1:12" s="108" customFormat="1" ht="11.25" customHeight="1">
      <c r="A98" s="99" t="s">
        <v>101</v>
      </c>
      <c r="B98" s="42">
        <v>454</v>
      </c>
      <c r="C98" s="42">
        <v>135</v>
      </c>
      <c r="D98" s="101">
        <v>6422</v>
      </c>
      <c r="E98" s="99">
        <f t="shared" si="0"/>
        <v>7011</v>
      </c>
      <c r="F98" s="42">
        <v>479</v>
      </c>
      <c r="G98" s="101">
        <v>3448</v>
      </c>
      <c r="H98" s="43">
        <f t="shared" si="1"/>
        <v>3927</v>
      </c>
      <c r="I98" s="43">
        <f t="shared" si="2"/>
        <v>1068</v>
      </c>
      <c r="J98" s="43">
        <f t="shared" si="3"/>
        <v>9870</v>
      </c>
      <c r="K98" s="99">
        <f t="shared" si="4"/>
        <v>10938</v>
      </c>
      <c r="L98" s="42">
        <v>29</v>
      </c>
    </row>
    <row r="99" spans="1:12" s="108" customFormat="1" ht="11.25" customHeight="1">
      <c r="A99" s="99" t="s">
        <v>102</v>
      </c>
      <c r="B99" s="42">
        <v>261</v>
      </c>
      <c r="C99" s="42">
        <v>612</v>
      </c>
      <c r="D99" s="101">
        <v>1282</v>
      </c>
      <c r="E99" s="99">
        <f t="shared" si="0"/>
        <v>2155</v>
      </c>
      <c r="F99" s="42">
        <v>271</v>
      </c>
      <c r="G99" s="101">
        <v>2150</v>
      </c>
      <c r="H99" s="43">
        <f t="shared" si="1"/>
        <v>2421</v>
      </c>
      <c r="I99" s="43">
        <f t="shared" si="2"/>
        <v>1144</v>
      </c>
      <c r="J99" s="43">
        <f t="shared" si="3"/>
        <v>3432</v>
      </c>
      <c r="K99" s="99">
        <f t="shared" si="4"/>
        <v>4576</v>
      </c>
      <c r="L99" s="42">
        <v>1455</v>
      </c>
    </row>
    <row r="100" spans="1:12" s="108" customFormat="1" ht="11.25" customHeight="1">
      <c r="A100" s="99" t="s">
        <v>103</v>
      </c>
      <c r="B100" s="42">
        <v>3</v>
      </c>
      <c r="C100" s="42">
        <v>0</v>
      </c>
      <c r="D100" s="101">
        <v>24</v>
      </c>
      <c r="E100" s="99">
        <f t="shared" si="0"/>
        <v>27</v>
      </c>
      <c r="F100" s="42">
        <v>1210</v>
      </c>
      <c r="G100" s="101">
        <v>0</v>
      </c>
      <c r="H100" s="43">
        <f t="shared" si="1"/>
        <v>1210</v>
      </c>
      <c r="I100" s="43">
        <f t="shared" si="2"/>
        <v>1213</v>
      </c>
      <c r="J100" s="43">
        <f t="shared" si="3"/>
        <v>24</v>
      </c>
      <c r="K100" s="99">
        <f t="shared" si="4"/>
        <v>1237</v>
      </c>
      <c r="L100" s="42">
        <v>16395</v>
      </c>
    </row>
    <row r="101" spans="1:12" s="108" customFormat="1" ht="11.25" customHeight="1">
      <c r="A101" s="99" t="s">
        <v>104</v>
      </c>
      <c r="B101" s="42">
        <v>1002</v>
      </c>
      <c r="C101" s="42">
        <v>12</v>
      </c>
      <c r="D101" s="101">
        <v>5637</v>
      </c>
      <c r="E101" s="99">
        <f t="shared" si="0"/>
        <v>6651</v>
      </c>
      <c r="F101" s="42">
        <v>29572</v>
      </c>
      <c r="G101" s="101">
        <v>237263</v>
      </c>
      <c r="H101" s="43">
        <f t="shared" si="1"/>
        <v>266835</v>
      </c>
      <c r="I101" s="43">
        <f t="shared" si="2"/>
        <v>30586</v>
      </c>
      <c r="J101" s="43">
        <f t="shared" si="3"/>
        <v>242900</v>
      </c>
      <c r="K101" s="99">
        <f t="shared" si="4"/>
        <v>273486</v>
      </c>
      <c r="L101" s="42">
        <v>104936</v>
      </c>
    </row>
    <row r="102" spans="1:12" s="108" customFormat="1" ht="11.25" customHeight="1">
      <c r="A102" s="99" t="s">
        <v>105</v>
      </c>
      <c r="B102" s="42">
        <v>22212</v>
      </c>
      <c r="C102" s="42">
        <v>0</v>
      </c>
      <c r="D102" s="101">
        <v>136561</v>
      </c>
      <c r="E102" s="99">
        <f t="shared" si="0"/>
        <v>158773</v>
      </c>
      <c r="F102" s="42">
        <v>120</v>
      </c>
      <c r="G102" s="101">
        <v>37033</v>
      </c>
      <c r="H102" s="43">
        <f t="shared" si="1"/>
        <v>37153</v>
      </c>
      <c r="I102" s="43">
        <f t="shared" si="2"/>
        <v>22332</v>
      </c>
      <c r="J102" s="43">
        <f t="shared" si="3"/>
        <v>173594</v>
      </c>
      <c r="K102" s="99">
        <f t="shared" si="4"/>
        <v>195926</v>
      </c>
      <c r="L102" s="42">
        <v>22325</v>
      </c>
    </row>
    <row r="103" spans="1:12" s="108" customFormat="1" ht="11.25" customHeight="1">
      <c r="A103" s="99" t="s">
        <v>106</v>
      </c>
      <c r="B103" s="42">
        <v>391</v>
      </c>
      <c r="C103" s="42">
        <v>176</v>
      </c>
      <c r="D103" s="101">
        <v>4432</v>
      </c>
      <c r="E103" s="99">
        <f t="shared" si="0"/>
        <v>4999</v>
      </c>
      <c r="F103" s="42">
        <v>83388</v>
      </c>
      <c r="G103" s="101">
        <v>583829</v>
      </c>
      <c r="H103" s="43">
        <f t="shared" si="1"/>
        <v>667217</v>
      </c>
      <c r="I103" s="43">
        <f t="shared" si="2"/>
        <v>83955</v>
      </c>
      <c r="J103" s="43">
        <f t="shared" si="3"/>
        <v>588261</v>
      </c>
      <c r="K103" s="99">
        <f t="shared" si="4"/>
        <v>672216</v>
      </c>
      <c r="L103" s="42">
        <v>103688</v>
      </c>
    </row>
    <row r="104" spans="1:12" s="108" customFormat="1" ht="11.25" customHeight="1">
      <c r="A104" s="99" t="s">
        <v>107</v>
      </c>
      <c r="B104" s="42">
        <v>22</v>
      </c>
      <c r="C104" s="42">
        <v>0</v>
      </c>
      <c r="D104" s="101">
        <v>593</v>
      </c>
      <c r="E104" s="99">
        <f t="shared" si="0"/>
        <v>615</v>
      </c>
      <c r="F104" s="42">
        <v>30</v>
      </c>
      <c r="G104" s="101">
        <v>393</v>
      </c>
      <c r="H104" s="43">
        <f t="shared" si="1"/>
        <v>423</v>
      </c>
      <c r="I104" s="43">
        <f t="shared" si="2"/>
        <v>52</v>
      </c>
      <c r="J104" s="43">
        <f t="shared" si="3"/>
        <v>986</v>
      </c>
      <c r="K104" s="99">
        <f t="shared" si="4"/>
        <v>1038</v>
      </c>
      <c r="L104" s="42">
        <v>44</v>
      </c>
    </row>
    <row r="105" spans="1:12" s="108" customFormat="1" ht="11.25" customHeight="1">
      <c r="A105" s="99" t="s">
        <v>108</v>
      </c>
      <c r="B105" s="42">
        <v>7458</v>
      </c>
      <c r="C105" s="42">
        <v>5543</v>
      </c>
      <c r="D105" s="101">
        <v>124316</v>
      </c>
      <c r="E105" s="99">
        <f t="shared" si="0"/>
        <v>137317</v>
      </c>
      <c r="F105" s="42">
        <v>3343</v>
      </c>
      <c r="G105" s="101">
        <v>21280</v>
      </c>
      <c r="H105" s="43">
        <f t="shared" si="1"/>
        <v>24623</v>
      </c>
      <c r="I105" s="43">
        <f t="shared" si="2"/>
        <v>16344</v>
      </c>
      <c r="J105" s="43">
        <f t="shared" si="3"/>
        <v>145596</v>
      </c>
      <c r="K105" s="99">
        <f t="shared" si="4"/>
        <v>161940</v>
      </c>
      <c r="L105" s="42">
        <v>9052</v>
      </c>
    </row>
    <row r="106" spans="1:12" s="108" customFormat="1" ht="11.25" customHeight="1">
      <c r="A106" s="99" t="s">
        <v>109</v>
      </c>
      <c r="B106" s="42">
        <v>1366</v>
      </c>
      <c r="C106" s="42">
        <v>979</v>
      </c>
      <c r="D106" s="101">
        <v>20096</v>
      </c>
      <c r="E106" s="99">
        <f t="shared" si="0"/>
        <v>22441</v>
      </c>
      <c r="F106" s="42">
        <v>1436</v>
      </c>
      <c r="G106" s="101">
        <v>11319</v>
      </c>
      <c r="H106" s="43">
        <f t="shared" si="1"/>
        <v>12755</v>
      </c>
      <c r="I106" s="43">
        <f t="shared" si="2"/>
        <v>3781</v>
      </c>
      <c r="J106" s="43">
        <f t="shared" si="3"/>
        <v>31415</v>
      </c>
      <c r="K106" s="99">
        <f t="shared" si="4"/>
        <v>35196</v>
      </c>
      <c r="L106" s="42">
        <v>33450</v>
      </c>
    </row>
    <row r="107" spans="1:12" s="108" customFormat="1" ht="11.25" customHeight="1">
      <c r="A107" s="99" t="s">
        <v>110</v>
      </c>
      <c r="B107" s="42">
        <v>83269</v>
      </c>
      <c r="C107" s="42">
        <v>38067</v>
      </c>
      <c r="D107" s="101">
        <v>634241</v>
      </c>
      <c r="E107" s="99">
        <f t="shared" si="0"/>
        <v>755577</v>
      </c>
      <c r="F107" s="42">
        <v>7939</v>
      </c>
      <c r="G107" s="101">
        <v>54151</v>
      </c>
      <c r="H107" s="43">
        <f t="shared" si="1"/>
        <v>62090</v>
      </c>
      <c r="I107" s="43">
        <f t="shared" si="2"/>
        <v>129275</v>
      </c>
      <c r="J107" s="43">
        <f t="shared" si="3"/>
        <v>688392</v>
      </c>
      <c r="K107" s="99">
        <f t="shared" si="4"/>
        <v>817667</v>
      </c>
      <c r="L107" s="42">
        <v>144805</v>
      </c>
    </row>
    <row r="108" spans="1:12" s="108" customFormat="1" ht="11.25" customHeight="1">
      <c r="A108" s="99" t="s">
        <v>111</v>
      </c>
      <c r="B108" s="42">
        <v>58264</v>
      </c>
      <c r="C108" s="42">
        <v>11732</v>
      </c>
      <c r="D108" s="101">
        <v>586011</v>
      </c>
      <c r="E108" s="99">
        <f t="shared" si="0"/>
        <v>656007</v>
      </c>
      <c r="F108" s="42">
        <v>2597</v>
      </c>
      <c r="G108" s="101">
        <v>25864</v>
      </c>
      <c r="H108" s="43">
        <f t="shared" si="1"/>
        <v>28461</v>
      </c>
      <c r="I108" s="43">
        <f t="shared" si="2"/>
        <v>72593</v>
      </c>
      <c r="J108" s="43">
        <f t="shared" si="3"/>
        <v>611875</v>
      </c>
      <c r="K108" s="99">
        <f t="shared" si="4"/>
        <v>684468</v>
      </c>
      <c r="L108" s="42">
        <v>268160</v>
      </c>
    </row>
    <row r="109" spans="1:12" s="108" customFormat="1" ht="11.25" customHeight="1">
      <c r="A109" s="99" t="s">
        <v>112</v>
      </c>
      <c r="B109" s="42">
        <v>1470</v>
      </c>
      <c r="C109" s="42">
        <v>4221</v>
      </c>
      <c r="D109" s="101">
        <v>18456</v>
      </c>
      <c r="E109" s="99">
        <f t="shared" si="0"/>
        <v>24147</v>
      </c>
      <c r="F109" s="42">
        <v>312</v>
      </c>
      <c r="G109" s="101">
        <v>2826</v>
      </c>
      <c r="H109" s="43">
        <f t="shared" si="1"/>
        <v>3138</v>
      </c>
      <c r="I109" s="43">
        <f t="shared" si="2"/>
        <v>6003</v>
      </c>
      <c r="J109" s="43">
        <f t="shared" si="3"/>
        <v>21282</v>
      </c>
      <c r="K109" s="99">
        <f t="shared" si="4"/>
        <v>27285</v>
      </c>
      <c r="L109" s="42">
        <v>0</v>
      </c>
    </row>
    <row r="110" spans="1:12" s="108" customFormat="1" ht="11.25" customHeight="1">
      <c r="A110" s="99" t="s">
        <v>113</v>
      </c>
      <c r="B110" s="42">
        <v>545</v>
      </c>
      <c r="C110" s="42">
        <v>433</v>
      </c>
      <c r="D110" s="101">
        <v>9050</v>
      </c>
      <c r="E110" s="99">
        <f t="shared" si="0"/>
        <v>10028</v>
      </c>
      <c r="F110" s="42">
        <v>601</v>
      </c>
      <c r="G110" s="101">
        <v>5052</v>
      </c>
      <c r="H110" s="43">
        <f t="shared" si="1"/>
        <v>5653</v>
      </c>
      <c r="I110" s="43">
        <f t="shared" si="2"/>
        <v>1579</v>
      </c>
      <c r="J110" s="43">
        <f t="shared" si="3"/>
        <v>14102</v>
      </c>
      <c r="K110" s="99">
        <f t="shared" si="4"/>
        <v>15681</v>
      </c>
      <c r="L110" s="42">
        <v>663</v>
      </c>
    </row>
    <row r="111" spans="1:12" s="108" customFormat="1" ht="11.25" customHeight="1">
      <c r="A111" s="99" t="s">
        <v>114</v>
      </c>
      <c r="B111" s="42">
        <v>183</v>
      </c>
      <c r="C111" s="42">
        <v>32</v>
      </c>
      <c r="D111" s="101">
        <v>1925</v>
      </c>
      <c r="E111" s="99">
        <f t="shared" si="0"/>
        <v>2140</v>
      </c>
      <c r="F111" s="42">
        <v>36</v>
      </c>
      <c r="G111" s="101">
        <v>908</v>
      </c>
      <c r="H111" s="43">
        <f t="shared" si="1"/>
        <v>944</v>
      </c>
      <c r="I111" s="43">
        <f t="shared" si="2"/>
        <v>251</v>
      </c>
      <c r="J111" s="43">
        <f t="shared" si="3"/>
        <v>2833</v>
      </c>
      <c r="K111" s="99">
        <f t="shared" si="4"/>
        <v>3084</v>
      </c>
      <c r="L111" s="42">
        <v>350</v>
      </c>
    </row>
    <row r="112" spans="1:12" s="108" customFormat="1" ht="11.25" customHeight="1">
      <c r="A112" s="99" t="s">
        <v>115</v>
      </c>
      <c r="B112" s="42">
        <v>0</v>
      </c>
      <c r="C112" s="42">
        <v>5</v>
      </c>
      <c r="D112" s="101">
        <v>0</v>
      </c>
      <c r="E112" s="99">
        <f t="shared" si="0"/>
        <v>5</v>
      </c>
      <c r="F112" s="42">
        <v>0</v>
      </c>
      <c r="G112" s="101">
        <v>0</v>
      </c>
      <c r="H112" s="43">
        <f t="shared" si="1"/>
        <v>0</v>
      </c>
      <c r="I112" s="43">
        <f t="shared" si="2"/>
        <v>5</v>
      </c>
      <c r="J112" s="43">
        <f t="shared" si="3"/>
        <v>0</v>
      </c>
      <c r="K112" s="99">
        <f t="shared" si="4"/>
        <v>5</v>
      </c>
      <c r="L112" s="42">
        <v>1</v>
      </c>
    </row>
    <row r="113" spans="1:12" s="108" customFormat="1" ht="11.25" customHeight="1">
      <c r="A113" s="99" t="s">
        <v>116</v>
      </c>
      <c r="B113" s="42">
        <v>9825</v>
      </c>
      <c r="C113" s="42">
        <f>67+39</f>
        <v>106</v>
      </c>
      <c r="D113" s="101">
        <v>109415</v>
      </c>
      <c r="E113" s="99">
        <f t="shared" si="0"/>
        <v>119346</v>
      </c>
      <c r="F113" s="42">
        <f>1932-9+34</f>
        <v>1957</v>
      </c>
      <c r="G113" s="101">
        <v>10662</v>
      </c>
      <c r="H113" s="43">
        <f t="shared" si="1"/>
        <v>12619</v>
      </c>
      <c r="I113" s="43">
        <f t="shared" si="2"/>
        <v>11888</v>
      </c>
      <c r="J113" s="43">
        <f t="shared" si="3"/>
        <v>120077</v>
      </c>
      <c r="K113" s="99">
        <f t="shared" si="4"/>
        <v>131965</v>
      </c>
      <c r="L113" s="42">
        <v>24350</v>
      </c>
    </row>
    <row r="114" spans="1:12" s="108" customFormat="1" ht="11.25" customHeight="1">
      <c r="A114" s="99" t="s">
        <v>137</v>
      </c>
      <c r="B114" s="42">
        <v>0</v>
      </c>
      <c r="C114" s="42">
        <v>0</v>
      </c>
      <c r="D114" s="101">
        <v>1</v>
      </c>
      <c r="E114" s="99">
        <f t="shared" si="0"/>
        <v>1</v>
      </c>
      <c r="F114" s="42">
        <v>28</v>
      </c>
      <c r="G114" s="101">
        <v>10</v>
      </c>
      <c r="H114" s="43">
        <f t="shared" si="1"/>
        <v>38</v>
      </c>
      <c r="I114" s="43">
        <f t="shared" si="2"/>
        <v>28</v>
      </c>
      <c r="J114" s="43">
        <f t="shared" si="3"/>
        <v>11</v>
      </c>
      <c r="K114" s="99">
        <f t="shared" si="4"/>
        <v>39</v>
      </c>
      <c r="L114" s="42">
        <v>0</v>
      </c>
    </row>
    <row r="115" spans="1:12" s="108" customFormat="1" ht="11.25" customHeight="1">
      <c r="A115" s="99" t="s">
        <v>118</v>
      </c>
      <c r="B115" s="42">
        <v>2</v>
      </c>
      <c r="C115" s="42">
        <v>0</v>
      </c>
      <c r="D115" s="101">
        <v>6058</v>
      </c>
      <c r="E115" s="99">
        <f t="shared" si="0"/>
        <v>6060</v>
      </c>
      <c r="F115" s="42">
        <v>4571</v>
      </c>
      <c r="G115" s="101">
        <v>27166</v>
      </c>
      <c r="H115" s="43">
        <f t="shared" si="1"/>
        <v>31737</v>
      </c>
      <c r="I115" s="43">
        <f t="shared" si="2"/>
        <v>4573</v>
      </c>
      <c r="J115" s="43">
        <f t="shared" si="3"/>
        <v>33224</v>
      </c>
      <c r="K115" s="99">
        <f t="shared" si="4"/>
        <v>37797</v>
      </c>
      <c r="L115" s="42">
        <v>7807</v>
      </c>
    </row>
    <row r="116" spans="1:12" s="108" customFormat="1" ht="11.25" customHeight="1">
      <c r="A116" s="99" t="s">
        <v>119</v>
      </c>
      <c r="B116" s="42">
        <v>2494</v>
      </c>
      <c r="C116" s="42">
        <v>2831</v>
      </c>
      <c r="D116" s="101">
        <v>31106</v>
      </c>
      <c r="E116" s="99">
        <f t="shared" si="0"/>
        <v>36431</v>
      </c>
      <c r="F116" s="42">
        <v>1278</v>
      </c>
      <c r="G116" s="101">
        <v>10051</v>
      </c>
      <c r="H116" s="43">
        <f t="shared" si="1"/>
        <v>11329</v>
      </c>
      <c r="I116" s="43">
        <f t="shared" si="2"/>
        <v>6603</v>
      </c>
      <c r="J116" s="43">
        <f t="shared" si="3"/>
        <v>41157</v>
      </c>
      <c r="K116" s="99">
        <f t="shared" si="4"/>
        <v>47760</v>
      </c>
      <c r="L116" s="42">
        <v>10292</v>
      </c>
    </row>
    <row r="117" spans="1:12" s="108" customFormat="1" ht="11.25" customHeight="1">
      <c r="A117" s="99" t="s">
        <v>120</v>
      </c>
      <c r="B117" s="42">
        <v>2728</v>
      </c>
      <c r="C117" s="42">
        <v>0</v>
      </c>
      <c r="D117" s="101">
        <v>4425</v>
      </c>
      <c r="E117" s="99">
        <f t="shared" si="0"/>
        <v>7153</v>
      </c>
      <c r="F117" s="42">
        <v>1130</v>
      </c>
      <c r="G117" s="101">
        <v>8773</v>
      </c>
      <c r="H117" s="43">
        <f t="shared" si="1"/>
        <v>9903</v>
      </c>
      <c r="I117" s="43">
        <f t="shared" si="2"/>
        <v>3858</v>
      </c>
      <c r="J117" s="43">
        <f t="shared" si="3"/>
        <v>13198</v>
      </c>
      <c r="K117" s="99">
        <f t="shared" si="4"/>
        <v>17056</v>
      </c>
      <c r="L117" s="42">
        <v>13920</v>
      </c>
    </row>
    <row r="118" spans="1:12" s="108" customFormat="1" ht="11.25" customHeight="1">
      <c r="A118" s="99" t="s">
        <v>121</v>
      </c>
      <c r="B118" s="42">
        <v>2378</v>
      </c>
      <c r="C118" s="42">
        <v>356</v>
      </c>
      <c r="D118" s="101">
        <v>48128</v>
      </c>
      <c r="E118" s="99">
        <f t="shared" si="0"/>
        <v>50862</v>
      </c>
      <c r="F118" s="42">
        <v>5873</v>
      </c>
      <c r="G118" s="101">
        <v>65867</v>
      </c>
      <c r="H118" s="43">
        <f t="shared" si="1"/>
        <v>71740</v>
      </c>
      <c r="I118" s="43">
        <f t="shared" si="2"/>
        <v>8607</v>
      </c>
      <c r="J118" s="43">
        <f t="shared" si="3"/>
        <v>113995</v>
      </c>
      <c r="K118" s="99">
        <f t="shared" si="4"/>
        <v>122602</v>
      </c>
      <c r="L118" s="42">
        <v>15571</v>
      </c>
    </row>
    <row r="119" spans="1:12" s="108" customFormat="1" ht="11.25" customHeight="1">
      <c r="A119" s="99" t="s">
        <v>122</v>
      </c>
      <c r="B119" s="42">
        <v>147</v>
      </c>
      <c r="C119" s="42">
        <v>0</v>
      </c>
      <c r="D119" s="101">
        <v>1961</v>
      </c>
      <c r="E119" s="99">
        <f t="shared" si="0"/>
        <v>2108</v>
      </c>
      <c r="F119" s="42">
        <v>1073</v>
      </c>
      <c r="G119" s="101">
        <v>8418</v>
      </c>
      <c r="H119" s="43">
        <f t="shared" si="1"/>
        <v>9491</v>
      </c>
      <c r="I119" s="43">
        <f t="shared" si="2"/>
        <v>1220</v>
      </c>
      <c r="J119" s="43">
        <f t="shared" si="3"/>
        <v>10379</v>
      </c>
      <c r="K119" s="99">
        <f t="shared" si="4"/>
        <v>11599</v>
      </c>
      <c r="L119" s="42">
        <v>909</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1472803</v>
      </c>
      <c r="C122" s="50">
        <f>SUM(C24:C119)</f>
        <v>480050</v>
      </c>
      <c r="D122" s="50">
        <f>SUM(D24:D119)</f>
        <v>14211401</v>
      </c>
      <c r="E122" s="50">
        <f>SUM(E24:E119)</f>
        <v>16164254</v>
      </c>
      <c r="F122" s="51">
        <f>SUM(F24:F119)</f>
        <v>490381</v>
      </c>
      <c r="G122" s="50">
        <f>SUM(G24:G119)</f>
        <v>3820905</v>
      </c>
      <c r="H122" s="50">
        <f>SUM(H24:H119)</f>
        <v>4311286</v>
      </c>
      <c r="I122" s="50">
        <f>SUM(I24:I119)</f>
        <v>2443234</v>
      </c>
      <c r="J122" s="50">
        <f>D122+G122</f>
        <v>18032306</v>
      </c>
      <c r="K122" s="50">
        <f>E122+H122</f>
        <v>20475540</v>
      </c>
      <c r="L122" s="51">
        <f>SUM(L24:L119)</f>
        <v>6836077</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row r="129" ht="11.25" customHeight="1">
      <c r="A129" s="119" t="s">
        <v>160</v>
      </c>
    </row>
    <row r="130" ht="11.25" customHeight="1">
      <c r="A130" s="70" t="s">
        <v>161</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xml><?xml version="1.0" encoding="utf-8"?>
<worksheet xmlns="http://schemas.openxmlformats.org/spreadsheetml/2006/main" xmlns:r="http://schemas.openxmlformats.org/officeDocument/2006/relationships">
  <sheetPr>
    <pageSetUpPr fitToPage="1"/>
  </sheetPr>
  <dimension ref="A1:K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0.7109375" style="72" customWidth="1"/>
    <col min="13" max="13" width="10.7109375" style="73" customWidth="1"/>
    <col min="14" max="14" width="10.57421875" style="73" customWidth="1"/>
    <col min="15" max="16384" width="10.7109375" style="73" customWidth="1"/>
  </cols>
  <sheetData>
    <row r="1" spans="1:11" ht="11.25" customHeight="1">
      <c r="A1" s="74" t="s">
        <v>0</v>
      </c>
      <c r="B1" s="74"/>
      <c r="C1" s="74"/>
      <c r="D1" s="74"/>
      <c r="E1" s="74"/>
      <c r="F1" s="74"/>
      <c r="G1" s="74"/>
      <c r="H1" s="74"/>
      <c r="I1" s="74"/>
      <c r="J1" s="74"/>
      <c r="K1" s="74"/>
    </row>
    <row r="2" spans="1:11" ht="11.25" customHeight="1">
      <c r="A2" s="75" t="s">
        <v>1</v>
      </c>
      <c r="B2" s="75"/>
      <c r="C2" s="75"/>
      <c r="D2" s="75"/>
      <c r="E2" s="75"/>
      <c r="F2" s="75"/>
      <c r="G2" s="75"/>
      <c r="H2" s="75"/>
      <c r="I2" s="75"/>
      <c r="J2" s="75"/>
      <c r="K2" s="75"/>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127</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128</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131</v>
      </c>
      <c r="C23" s="84"/>
      <c r="D23" s="95" t="s">
        <v>132</v>
      </c>
      <c r="E23" s="94" t="s">
        <v>26</v>
      </c>
      <c r="F23" s="15" t="s">
        <v>131</v>
      </c>
      <c r="G23" s="43" t="s">
        <v>132</v>
      </c>
      <c r="H23" s="15" t="s">
        <v>26</v>
      </c>
      <c r="I23" s="15" t="s">
        <v>131</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1259</v>
      </c>
      <c r="C25" s="42">
        <v>21</v>
      </c>
      <c r="D25" s="100">
        <v>1364</v>
      </c>
      <c r="E25" s="99">
        <f aca="true" t="shared" si="0" ref="E25:E29">SUM(B25:D25)</f>
        <v>2644</v>
      </c>
      <c r="F25" s="42">
        <v>304</v>
      </c>
      <c r="G25" s="101">
        <v>474</v>
      </c>
      <c r="H25" s="43">
        <f aca="true" t="shared" si="1" ref="H25:H99">SUM(F25:G25)</f>
        <v>778</v>
      </c>
      <c r="I25" s="43">
        <f aca="true" t="shared" si="2" ref="I25:I120">SUM(B25+C25+F25)</f>
        <v>1584</v>
      </c>
      <c r="J25" s="43">
        <f>D25+G25</f>
        <v>1838</v>
      </c>
      <c r="K25" s="43">
        <f aca="true" t="shared" si="3" ref="K25:K120">SUM(I25:J25)</f>
        <v>3422</v>
      </c>
    </row>
    <row r="26" spans="1:11" ht="11.25" customHeight="1">
      <c r="A26" s="99" t="s">
        <v>28</v>
      </c>
      <c r="B26" s="42">
        <v>5312</v>
      </c>
      <c r="C26" s="42">
        <v>0</v>
      </c>
      <c r="D26" s="100">
        <v>2246</v>
      </c>
      <c r="E26" s="99">
        <f t="shared" si="0"/>
        <v>7558</v>
      </c>
      <c r="F26" s="42">
        <v>510</v>
      </c>
      <c r="G26" s="101">
        <v>339</v>
      </c>
      <c r="H26" s="43">
        <f t="shared" si="1"/>
        <v>849</v>
      </c>
      <c r="I26" s="43">
        <f t="shared" si="2"/>
        <v>5822</v>
      </c>
      <c r="J26" s="43">
        <f aca="true" t="shared" si="4" ref="J26:J120">SUM(D26+G26)</f>
        <v>2585</v>
      </c>
      <c r="K26" s="43">
        <f t="shared" si="3"/>
        <v>8407</v>
      </c>
    </row>
    <row r="27" spans="1:11" ht="11.25" customHeight="1">
      <c r="A27" s="99" t="s">
        <v>29</v>
      </c>
      <c r="B27" s="42">
        <v>1359</v>
      </c>
      <c r="C27" s="42">
        <v>4</v>
      </c>
      <c r="D27" s="100">
        <v>1535</v>
      </c>
      <c r="E27" s="99">
        <f t="shared" si="0"/>
        <v>2898</v>
      </c>
      <c r="F27" s="42">
        <v>1179</v>
      </c>
      <c r="G27" s="101">
        <v>315</v>
      </c>
      <c r="H27" s="43">
        <f t="shared" si="1"/>
        <v>1494</v>
      </c>
      <c r="I27" s="43">
        <f t="shared" si="2"/>
        <v>2542</v>
      </c>
      <c r="J27" s="43">
        <f t="shared" si="4"/>
        <v>1850</v>
      </c>
      <c r="K27" s="43">
        <f t="shared" si="3"/>
        <v>4392</v>
      </c>
    </row>
    <row r="28" spans="1:11" ht="11.25" customHeight="1">
      <c r="A28" s="99" t="s">
        <v>30</v>
      </c>
      <c r="B28" s="42">
        <v>642</v>
      </c>
      <c r="C28" s="42">
        <v>1418</v>
      </c>
      <c r="D28" s="100">
        <v>3645</v>
      </c>
      <c r="E28" s="99">
        <f t="shared" si="0"/>
        <v>5705</v>
      </c>
      <c r="F28" s="42">
        <v>699</v>
      </c>
      <c r="G28" s="101">
        <v>724</v>
      </c>
      <c r="H28" s="43">
        <f t="shared" si="1"/>
        <v>1423</v>
      </c>
      <c r="I28" s="43">
        <f t="shared" si="2"/>
        <v>2759</v>
      </c>
      <c r="J28" s="43">
        <f t="shared" si="4"/>
        <v>4369</v>
      </c>
      <c r="K28" s="43">
        <f t="shared" si="3"/>
        <v>7128</v>
      </c>
    </row>
    <row r="29" spans="1:11" ht="11.25" customHeight="1">
      <c r="A29" s="99" t="s">
        <v>31</v>
      </c>
      <c r="B29" s="42">
        <v>0</v>
      </c>
      <c r="C29" s="42">
        <v>269</v>
      </c>
      <c r="D29" s="100">
        <v>1245</v>
      </c>
      <c r="E29" s="99">
        <f t="shared" si="0"/>
        <v>1514</v>
      </c>
      <c r="F29" s="42">
        <v>9</v>
      </c>
      <c r="G29" s="101">
        <v>18</v>
      </c>
      <c r="H29" s="43">
        <f t="shared" si="1"/>
        <v>27</v>
      </c>
      <c r="I29" s="43">
        <f t="shared" si="2"/>
        <v>278</v>
      </c>
      <c r="J29" s="43">
        <f t="shared" si="4"/>
        <v>1263</v>
      </c>
      <c r="K29" s="43">
        <f t="shared" si="3"/>
        <v>1541</v>
      </c>
    </row>
    <row r="30" spans="1:11" ht="11.25" customHeight="1">
      <c r="A30" s="99" t="s">
        <v>32</v>
      </c>
      <c r="B30" s="42"/>
      <c r="C30" s="42"/>
      <c r="D30" s="100">
        <v>0</v>
      </c>
      <c r="E30" s="99"/>
      <c r="F30" s="42"/>
      <c r="G30" s="101"/>
      <c r="H30" s="43">
        <f t="shared" si="1"/>
        <v>0</v>
      </c>
      <c r="I30" s="43">
        <f t="shared" si="2"/>
        <v>0</v>
      </c>
      <c r="J30" s="43">
        <f t="shared" si="4"/>
        <v>0</v>
      </c>
      <c r="K30" s="43">
        <f t="shared" si="3"/>
        <v>0</v>
      </c>
    </row>
    <row r="31" spans="1:11" ht="11.25" customHeight="1">
      <c r="A31" s="99" t="s">
        <v>33</v>
      </c>
      <c r="B31" s="42">
        <v>7669</v>
      </c>
      <c r="C31" s="42">
        <v>40023</v>
      </c>
      <c r="D31" s="100">
        <v>59918</v>
      </c>
      <c r="E31" s="99">
        <f aca="true" t="shared" si="5" ref="E31:E120">SUM(B31:D31)</f>
        <v>107610</v>
      </c>
      <c r="F31" s="42">
        <v>4306</v>
      </c>
      <c r="G31" s="101">
        <v>4110</v>
      </c>
      <c r="H31" s="43">
        <f t="shared" si="1"/>
        <v>8416</v>
      </c>
      <c r="I31" s="43">
        <f t="shared" si="2"/>
        <v>51998</v>
      </c>
      <c r="J31" s="43">
        <f t="shared" si="4"/>
        <v>64028</v>
      </c>
      <c r="K31" s="43">
        <f t="shared" si="3"/>
        <v>116026</v>
      </c>
    </row>
    <row r="32" spans="1:1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191</v>
      </c>
      <c r="D33" s="100">
        <v>125</v>
      </c>
      <c r="E33" s="99">
        <f t="shared" si="5"/>
        <v>316</v>
      </c>
      <c r="F33" s="42">
        <v>2</v>
      </c>
      <c r="G33" s="101">
        <v>2</v>
      </c>
      <c r="H33" s="43">
        <f t="shared" si="1"/>
        <v>4</v>
      </c>
      <c r="I33" s="43">
        <f t="shared" si="2"/>
        <v>193</v>
      </c>
      <c r="J33" s="43">
        <f t="shared" si="4"/>
        <v>127</v>
      </c>
      <c r="K33" s="43">
        <f t="shared" si="3"/>
        <v>320</v>
      </c>
    </row>
    <row r="34" spans="1:11" ht="11.25" customHeight="1">
      <c r="A34" s="99" t="s">
        <v>36</v>
      </c>
      <c r="B34" s="42">
        <v>16006</v>
      </c>
      <c r="C34" s="42">
        <v>0</v>
      </c>
      <c r="D34" s="100">
        <v>8803</v>
      </c>
      <c r="E34" s="99">
        <f t="shared" si="5"/>
        <v>24809</v>
      </c>
      <c r="F34" s="42">
        <v>7462</v>
      </c>
      <c r="G34" s="101">
        <v>263</v>
      </c>
      <c r="H34" s="43">
        <f t="shared" si="1"/>
        <v>7725</v>
      </c>
      <c r="I34" s="43">
        <f t="shared" si="2"/>
        <v>23468</v>
      </c>
      <c r="J34" s="43">
        <f t="shared" si="4"/>
        <v>9066</v>
      </c>
      <c r="K34" s="43">
        <f t="shared" si="3"/>
        <v>32534</v>
      </c>
    </row>
    <row r="35" spans="1:11" ht="11.25" customHeight="1">
      <c r="A35" s="99" t="s">
        <v>37</v>
      </c>
      <c r="B35" s="42">
        <v>66412</v>
      </c>
      <c r="C35" s="42">
        <v>191361</v>
      </c>
      <c r="D35" s="100">
        <v>244338</v>
      </c>
      <c r="E35" s="99">
        <f t="shared" si="5"/>
        <v>502111</v>
      </c>
      <c r="F35" s="42">
        <v>31829</v>
      </c>
      <c r="G35" s="101">
        <v>21458</v>
      </c>
      <c r="H35" s="43">
        <f t="shared" si="1"/>
        <v>53287</v>
      </c>
      <c r="I35" s="43">
        <f t="shared" si="2"/>
        <v>289602</v>
      </c>
      <c r="J35" s="43">
        <f t="shared" si="4"/>
        <v>265796</v>
      </c>
      <c r="K35" s="43">
        <f t="shared" si="3"/>
        <v>555398</v>
      </c>
    </row>
    <row r="36" spans="1:11" ht="11.25" customHeight="1">
      <c r="A36" s="99" t="s">
        <v>38</v>
      </c>
      <c r="B36" s="42">
        <v>1019</v>
      </c>
      <c r="C36" s="42">
        <v>41</v>
      </c>
      <c r="D36" s="100">
        <v>1754</v>
      </c>
      <c r="E36" s="99">
        <f t="shared" si="5"/>
        <v>2814</v>
      </c>
      <c r="F36" s="42">
        <v>173</v>
      </c>
      <c r="G36" s="101">
        <v>172</v>
      </c>
      <c r="H36" s="43">
        <f t="shared" si="1"/>
        <v>345</v>
      </c>
      <c r="I36" s="43">
        <f t="shared" si="2"/>
        <v>1233</v>
      </c>
      <c r="J36" s="43">
        <f t="shared" si="4"/>
        <v>1926</v>
      </c>
      <c r="K36" s="43">
        <f t="shared" si="3"/>
        <v>3159</v>
      </c>
    </row>
    <row r="37" spans="1:11" ht="11.25" customHeight="1">
      <c r="A37" s="99" t="s">
        <v>39</v>
      </c>
      <c r="B37" s="42">
        <v>14154</v>
      </c>
      <c r="C37" s="42">
        <v>11666</v>
      </c>
      <c r="D37" s="100">
        <v>45646</v>
      </c>
      <c r="E37" s="99">
        <f t="shared" si="5"/>
        <v>71466</v>
      </c>
      <c r="F37" s="42">
        <v>3046</v>
      </c>
      <c r="G37" s="101">
        <v>2243</v>
      </c>
      <c r="H37" s="43">
        <f t="shared" si="1"/>
        <v>5289</v>
      </c>
      <c r="I37" s="43">
        <f t="shared" si="2"/>
        <v>28866</v>
      </c>
      <c r="J37" s="43">
        <f t="shared" si="4"/>
        <v>47889</v>
      </c>
      <c r="K37" s="43">
        <f t="shared" si="3"/>
        <v>76755</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5</v>
      </c>
      <c r="C39" s="42">
        <v>8</v>
      </c>
      <c r="D39" s="100">
        <v>24</v>
      </c>
      <c r="E39" s="99">
        <f t="shared" si="5"/>
        <v>37</v>
      </c>
      <c r="F39" s="42">
        <v>0</v>
      </c>
      <c r="G39" s="101">
        <v>1</v>
      </c>
      <c r="H39" s="43">
        <f t="shared" si="1"/>
        <v>1</v>
      </c>
      <c r="I39" s="43">
        <f t="shared" si="2"/>
        <v>13</v>
      </c>
      <c r="J39" s="43">
        <f t="shared" si="4"/>
        <v>25</v>
      </c>
      <c r="K39" s="43">
        <f t="shared" si="3"/>
        <v>38</v>
      </c>
    </row>
    <row r="40" spans="1:11" ht="11.25" customHeight="1">
      <c r="A40" s="99" t="s">
        <v>42</v>
      </c>
      <c r="B40" s="42">
        <v>30681</v>
      </c>
      <c r="C40" s="42">
        <v>3249</v>
      </c>
      <c r="D40" s="100">
        <v>1650</v>
      </c>
      <c r="E40" s="99">
        <f t="shared" si="5"/>
        <v>35580</v>
      </c>
      <c r="F40" s="42">
        <v>2636</v>
      </c>
      <c r="G40" s="101">
        <v>155</v>
      </c>
      <c r="H40" s="43">
        <f t="shared" si="1"/>
        <v>2791</v>
      </c>
      <c r="I40" s="43">
        <f t="shared" si="2"/>
        <v>36566</v>
      </c>
      <c r="J40" s="43">
        <f t="shared" si="4"/>
        <v>1805</v>
      </c>
      <c r="K40" s="43">
        <f t="shared" si="3"/>
        <v>38371</v>
      </c>
    </row>
    <row r="41" spans="1:11" ht="11.25" customHeight="1">
      <c r="A41" s="99" t="s">
        <v>43</v>
      </c>
      <c r="B41" s="42">
        <v>18849</v>
      </c>
      <c r="C41" s="42">
        <v>3898</v>
      </c>
      <c r="D41" s="100">
        <v>5641</v>
      </c>
      <c r="E41" s="99">
        <f t="shared" si="5"/>
        <v>28388</v>
      </c>
      <c r="F41" s="42">
        <v>13277</v>
      </c>
      <c r="G41" s="101">
        <v>970</v>
      </c>
      <c r="H41" s="43">
        <f t="shared" si="1"/>
        <v>14247</v>
      </c>
      <c r="I41" s="43">
        <f t="shared" si="2"/>
        <v>36024</v>
      </c>
      <c r="J41" s="43">
        <f t="shared" si="4"/>
        <v>6611</v>
      </c>
      <c r="K41" s="43">
        <f t="shared" si="3"/>
        <v>42635</v>
      </c>
    </row>
    <row r="42" spans="1:11" ht="11.25" customHeight="1">
      <c r="A42" s="99" t="s">
        <v>44</v>
      </c>
      <c r="B42" s="42">
        <v>13885</v>
      </c>
      <c r="C42" s="42">
        <v>60</v>
      </c>
      <c r="D42" s="100">
        <v>11372</v>
      </c>
      <c r="E42" s="99">
        <f t="shared" si="5"/>
        <v>25317</v>
      </c>
      <c r="F42" s="42">
        <v>11</v>
      </c>
      <c r="G42" s="101">
        <v>5</v>
      </c>
      <c r="H42" s="43">
        <f t="shared" si="1"/>
        <v>16</v>
      </c>
      <c r="I42" s="43">
        <f t="shared" si="2"/>
        <v>13956</v>
      </c>
      <c r="J42" s="43">
        <f t="shared" si="4"/>
        <v>11377</v>
      </c>
      <c r="K42" s="43">
        <f t="shared" si="3"/>
        <v>25333</v>
      </c>
    </row>
    <row r="43" spans="1:11" ht="11.25" customHeight="1">
      <c r="A43" s="99" t="s">
        <v>45</v>
      </c>
      <c r="B43" s="42">
        <v>3</v>
      </c>
      <c r="C43" s="42">
        <v>55</v>
      </c>
      <c r="D43" s="100">
        <v>328</v>
      </c>
      <c r="E43" s="99">
        <f t="shared" si="5"/>
        <v>386</v>
      </c>
      <c r="F43" s="42">
        <v>108</v>
      </c>
      <c r="G43" s="101">
        <v>22</v>
      </c>
      <c r="H43" s="43">
        <f t="shared" si="1"/>
        <v>130</v>
      </c>
      <c r="I43" s="43">
        <f t="shared" si="2"/>
        <v>166</v>
      </c>
      <c r="J43" s="43">
        <f t="shared" si="4"/>
        <v>350</v>
      </c>
      <c r="K43" s="43">
        <f t="shared" si="3"/>
        <v>516</v>
      </c>
    </row>
    <row r="44" spans="1:11" ht="11.25" customHeight="1">
      <c r="A44" s="99" t="s">
        <v>46</v>
      </c>
      <c r="B44" s="42">
        <v>1166</v>
      </c>
      <c r="C44" s="42">
        <v>468</v>
      </c>
      <c r="D44" s="100">
        <v>4633</v>
      </c>
      <c r="E44" s="99">
        <f t="shared" si="5"/>
        <v>6267</v>
      </c>
      <c r="F44" s="42">
        <v>448</v>
      </c>
      <c r="G44" s="101">
        <v>438</v>
      </c>
      <c r="H44" s="43">
        <f t="shared" si="1"/>
        <v>886</v>
      </c>
      <c r="I44" s="43">
        <f t="shared" si="2"/>
        <v>2082</v>
      </c>
      <c r="J44" s="43">
        <f t="shared" si="4"/>
        <v>5071</v>
      </c>
      <c r="K44" s="43">
        <f t="shared" si="3"/>
        <v>7153</v>
      </c>
    </row>
    <row r="45" spans="1:11" ht="11.25" customHeight="1">
      <c r="A45" s="99" t="s">
        <v>47</v>
      </c>
      <c r="B45" s="42">
        <v>2769</v>
      </c>
      <c r="C45" s="42">
        <v>5280</v>
      </c>
      <c r="D45" s="100">
        <v>23520</v>
      </c>
      <c r="E45" s="99">
        <f t="shared" si="5"/>
        <v>31569</v>
      </c>
      <c r="F45" s="42">
        <v>1891</v>
      </c>
      <c r="G45" s="101">
        <v>4081</v>
      </c>
      <c r="H45" s="43">
        <f t="shared" si="1"/>
        <v>5972</v>
      </c>
      <c r="I45" s="43">
        <f t="shared" si="2"/>
        <v>9940</v>
      </c>
      <c r="J45" s="43">
        <f t="shared" si="4"/>
        <v>27601</v>
      </c>
      <c r="K45" s="43">
        <f t="shared" si="3"/>
        <v>37541</v>
      </c>
    </row>
    <row r="46" spans="1:11" ht="11.25" customHeight="1">
      <c r="A46" s="99" t="s">
        <v>48</v>
      </c>
      <c r="B46" s="42">
        <v>25146</v>
      </c>
      <c r="C46" s="42">
        <v>3</v>
      </c>
      <c r="D46" s="100">
        <v>23647</v>
      </c>
      <c r="E46" s="99">
        <f t="shared" si="5"/>
        <v>48796</v>
      </c>
      <c r="F46" s="42">
        <v>0</v>
      </c>
      <c r="G46" s="101">
        <v>6</v>
      </c>
      <c r="H46" s="43">
        <f t="shared" si="1"/>
        <v>6</v>
      </c>
      <c r="I46" s="43">
        <f t="shared" si="2"/>
        <v>25149</v>
      </c>
      <c r="J46" s="43">
        <f t="shared" si="4"/>
        <v>23653</v>
      </c>
      <c r="K46" s="43">
        <f t="shared" si="3"/>
        <v>48802</v>
      </c>
    </row>
    <row r="47" spans="1:11" ht="11.25" customHeight="1">
      <c r="A47" s="99" t="s">
        <v>49</v>
      </c>
      <c r="B47" s="42"/>
      <c r="C47" s="42"/>
      <c r="D47" s="100">
        <v>0</v>
      </c>
      <c r="E47" s="99">
        <f t="shared" si="5"/>
        <v>0</v>
      </c>
      <c r="F47" s="42"/>
      <c r="G47" s="101"/>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row>
    <row r="49" spans="1:11" ht="11.25" customHeight="1">
      <c r="A49" s="99" t="s">
        <v>51</v>
      </c>
      <c r="B49" s="42">
        <v>50446</v>
      </c>
      <c r="C49" s="42">
        <v>8849</v>
      </c>
      <c r="D49" s="100">
        <v>42122</v>
      </c>
      <c r="E49" s="99">
        <f t="shared" si="5"/>
        <v>101417</v>
      </c>
      <c r="F49" s="42">
        <v>6329</v>
      </c>
      <c r="G49" s="101">
        <v>676</v>
      </c>
      <c r="H49" s="43">
        <f t="shared" si="1"/>
        <v>7005</v>
      </c>
      <c r="I49" s="43">
        <f t="shared" si="2"/>
        <v>65624</v>
      </c>
      <c r="J49" s="43">
        <f t="shared" si="4"/>
        <v>42798</v>
      </c>
      <c r="K49" s="43">
        <f t="shared" si="3"/>
        <v>108422</v>
      </c>
    </row>
    <row r="50" spans="1:11" ht="11.25" customHeight="1">
      <c r="A50" s="99" t="s">
        <v>52</v>
      </c>
      <c r="B50" s="42">
        <v>13</v>
      </c>
      <c r="C50" s="42">
        <v>0</v>
      </c>
      <c r="D50" s="100">
        <v>9</v>
      </c>
      <c r="E50" s="99">
        <f t="shared" si="5"/>
        <v>22</v>
      </c>
      <c r="F50" s="42">
        <v>7</v>
      </c>
      <c r="G50" s="101">
        <v>8</v>
      </c>
      <c r="H50" s="43">
        <f t="shared" si="1"/>
        <v>15</v>
      </c>
      <c r="I50" s="43">
        <f t="shared" si="2"/>
        <v>20</v>
      </c>
      <c r="J50" s="43">
        <f t="shared" si="4"/>
        <v>17</v>
      </c>
      <c r="K50" s="43">
        <f t="shared" si="3"/>
        <v>37</v>
      </c>
    </row>
    <row r="51" spans="1:11" ht="11.25" customHeight="1">
      <c r="A51" s="99" t="s">
        <v>53</v>
      </c>
      <c r="B51" s="42">
        <v>31609</v>
      </c>
      <c r="C51" s="42">
        <v>3770</v>
      </c>
      <c r="D51" s="100">
        <v>48987</v>
      </c>
      <c r="E51" s="99">
        <f t="shared" si="5"/>
        <v>84366</v>
      </c>
      <c r="F51" s="42">
        <v>1474</v>
      </c>
      <c r="G51" s="101">
        <v>595</v>
      </c>
      <c r="H51" s="43">
        <f t="shared" si="1"/>
        <v>2069</v>
      </c>
      <c r="I51" s="43">
        <f t="shared" si="2"/>
        <v>36853</v>
      </c>
      <c r="J51" s="43">
        <f t="shared" si="4"/>
        <v>49582</v>
      </c>
      <c r="K51" s="43">
        <f t="shared" si="3"/>
        <v>86435</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60368</v>
      </c>
      <c r="C55" s="42">
        <v>110000</v>
      </c>
      <c r="D55" s="100">
        <v>185033</v>
      </c>
      <c r="E55" s="99">
        <f t="shared" si="5"/>
        <v>355401</v>
      </c>
      <c r="F55" s="42">
        <v>47187</v>
      </c>
      <c r="G55" s="101">
        <v>42561</v>
      </c>
      <c r="H55" s="43">
        <f t="shared" si="1"/>
        <v>89748</v>
      </c>
      <c r="I55" s="43">
        <f t="shared" si="2"/>
        <v>217555</v>
      </c>
      <c r="J55" s="43">
        <f t="shared" si="4"/>
        <v>227594</v>
      </c>
      <c r="K55" s="43">
        <f t="shared" si="3"/>
        <v>445149</v>
      </c>
    </row>
    <row r="56" spans="1:11" ht="11.25" customHeight="1">
      <c r="A56" s="99" t="s">
        <v>58</v>
      </c>
      <c r="B56" s="42">
        <v>3217</v>
      </c>
      <c r="C56" s="42">
        <v>562</v>
      </c>
      <c r="D56" s="100">
        <v>9082</v>
      </c>
      <c r="E56" s="99">
        <f t="shared" si="5"/>
        <v>12861</v>
      </c>
      <c r="F56" s="42">
        <v>943</v>
      </c>
      <c r="G56" s="101">
        <v>225</v>
      </c>
      <c r="H56" s="43">
        <f t="shared" si="1"/>
        <v>1168</v>
      </c>
      <c r="I56" s="43">
        <f t="shared" si="2"/>
        <v>4722</v>
      </c>
      <c r="J56" s="43">
        <f t="shared" si="4"/>
        <v>9307</v>
      </c>
      <c r="K56" s="43">
        <f t="shared" si="3"/>
        <v>14029</v>
      </c>
    </row>
    <row r="57" spans="1:11" ht="11.25" customHeight="1">
      <c r="A57" s="99" t="s">
        <v>59</v>
      </c>
      <c r="B57" s="42">
        <v>10906</v>
      </c>
      <c r="C57" s="42">
        <v>57406</v>
      </c>
      <c r="D57" s="100">
        <v>69000</v>
      </c>
      <c r="E57" s="99">
        <f t="shared" si="5"/>
        <v>137312</v>
      </c>
      <c r="F57" s="42">
        <v>44020</v>
      </c>
      <c r="G57" s="101">
        <v>26192</v>
      </c>
      <c r="H57" s="43">
        <f t="shared" si="1"/>
        <v>70212</v>
      </c>
      <c r="I57" s="43">
        <f t="shared" si="2"/>
        <v>112332</v>
      </c>
      <c r="J57" s="43">
        <f t="shared" si="4"/>
        <v>95192</v>
      </c>
      <c r="K57" s="43">
        <f t="shared" si="3"/>
        <v>207524</v>
      </c>
    </row>
    <row r="58" spans="1:11" ht="11.25" customHeight="1">
      <c r="A58" s="99" t="s">
        <v>60</v>
      </c>
      <c r="B58" s="42">
        <v>508559</v>
      </c>
      <c r="C58" s="42">
        <v>378</v>
      </c>
      <c r="D58" s="100">
        <v>352222</v>
      </c>
      <c r="E58" s="99">
        <f t="shared" si="5"/>
        <v>861159</v>
      </c>
      <c r="F58" s="42">
        <v>9223</v>
      </c>
      <c r="G58" s="101">
        <v>9862</v>
      </c>
      <c r="H58" s="43">
        <f t="shared" si="1"/>
        <v>19085</v>
      </c>
      <c r="I58" s="43">
        <f t="shared" si="2"/>
        <v>518160</v>
      </c>
      <c r="J58" s="43">
        <f t="shared" si="4"/>
        <v>362084</v>
      </c>
      <c r="K58" s="43">
        <f t="shared" si="3"/>
        <v>880244</v>
      </c>
    </row>
    <row r="59" spans="1:11" ht="11.25" customHeight="1">
      <c r="A59" s="99" t="s">
        <v>61</v>
      </c>
      <c r="B59" s="42">
        <v>39283</v>
      </c>
      <c r="C59" s="42">
        <v>188466</v>
      </c>
      <c r="D59" s="100">
        <v>245493</v>
      </c>
      <c r="E59" s="99">
        <f t="shared" si="5"/>
        <v>473242</v>
      </c>
      <c r="F59" s="42">
        <v>38990</v>
      </c>
      <c r="G59" s="101">
        <v>29195</v>
      </c>
      <c r="H59" s="43">
        <f t="shared" si="1"/>
        <v>68185</v>
      </c>
      <c r="I59" s="43">
        <f t="shared" si="2"/>
        <v>266739</v>
      </c>
      <c r="J59" s="43">
        <f t="shared" si="4"/>
        <v>274688</v>
      </c>
      <c r="K59" s="43">
        <f t="shared" si="3"/>
        <v>541427</v>
      </c>
    </row>
    <row r="60" spans="1:11" ht="11.25" customHeight="1">
      <c r="A60" s="99" t="s">
        <v>62</v>
      </c>
      <c r="B60" s="42">
        <v>0</v>
      </c>
      <c r="C60" s="42">
        <v>0</v>
      </c>
      <c r="D60" s="100">
        <v>0</v>
      </c>
      <c r="E60" s="99">
        <f t="shared" si="5"/>
        <v>0</v>
      </c>
      <c r="F60" s="42">
        <v>78</v>
      </c>
      <c r="G60" s="101">
        <v>23</v>
      </c>
      <c r="H60" s="43">
        <f t="shared" si="1"/>
        <v>101</v>
      </c>
      <c r="I60" s="43">
        <f t="shared" si="2"/>
        <v>78</v>
      </c>
      <c r="J60" s="43">
        <f t="shared" si="4"/>
        <v>23</v>
      </c>
      <c r="K60" s="43">
        <f t="shared" si="3"/>
        <v>101</v>
      </c>
    </row>
    <row r="61" spans="1:11" ht="11.25" customHeight="1">
      <c r="A61" s="99" t="s">
        <v>63</v>
      </c>
      <c r="B61" s="42">
        <v>846</v>
      </c>
      <c r="C61" s="42">
        <v>919</v>
      </c>
      <c r="D61" s="100">
        <v>537</v>
      </c>
      <c r="E61" s="99">
        <f t="shared" si="5"/>
        <v>2302</v>
      </c>
      <c r="F61" s="42">
        <v>1345</v>
      </c>
      <c r="G61" s="101">
        <v>99</v>
      </c>
      <c r="H61" s="43">
        <f t="shared" si="1"/>
        <v>1444</v>
      </c>
      <c r="I61" s="43">
        <f t="shared" si="2"/>
        <v>3110</v>
      </c>
      <c r="J61" s="43">
        <f t="shared" si="4"/>
        <v>636</v>
      </c>
      <c r="K61" s="43">
        <f t="shared" si="3"/>
        <v>3746</v>
      </c>
    </row>
    <row r="62" spans="1:11" ht="11.25" customHeight="1">
      <c r="A62" s="99" t="s">
        <v>64</v>
      </c>
      <c r="B62" s="42">
        <v>24723</v>
      </c>
      <c r="C62" s="42">
        <v>428</v>
      </c>
      <c r="D62" s="100">
        <v>34556</v>
      </c>
      <c r="E62" s="99">
        <f t="shared" si="5"/>
        <v>59707</v>
      </c>
      <c r="F62" s="42">
        <v>68</v>
      </c>
      <c r="G62" s="101">
        <v>75</v>
      </c>
      <c r="H62" s="43">
        <f t="shared" si="1"/>
        <v>143</v>
      </c>
      <c r="I62" s="43">
        <f t="shared" si="2"/>
        <v>25219</v>
      </c>
      <c r="J62" s="43">
        <f t="shared" si="4"/>
        <v>34631</v>
      </c>
      <c r="K62" s="43">
        <f t="shared" si="3"/>
        <v>59850</v>
      </c>
    </row>
    <row r="63" spans="1:11" ht="11.25" customHeight="1">
      <c r="A63" s="99" t="s">
        <v>65</v>
      </c>
      <c r="B63" s="42">
        <v>151</v>
      </c>
      <c r="C63" s="42">
        <v>84</v>
      </c>
      <c r="D63" s="100">
        <v>730</v>
      </c>
      <c r="E63" s="99">
        <f t="shared" si="5"/>
        <v>965</v>
      </c>
      <c r="F63" s="42">
        <v>59</v>
      </c>
      <c r="G63" s="101">
        <v>59</v>
      </c>
      <c r="H63" s="43">
        <f t="shared" si="1"/>
        <v>118</v>
      </c>
      <c r="I63" s="43">
        <f t="shared" si="2"/>
        <v>294</v>
      </c>
      <c r="J63" s="43">
        <f t="shared" si="4"/>
        <v>789</v>
      </c>
      <c r="K63" s="43">
        <f t="shared" si="3"/>
        <v>1083</v>
      </c>
    </row>
    <row r="64" spans="1:11" ht="11.25" customHeight="1">
      <c r="A64" s="99" t="s">
        <v>66</v>
      </c>
      <c r="B64" s="42">
        <v>3748</v>
      </c>
      <c r="C64" s="42">
        <v>0</v>
      </c>
      <c r="D64" s="100">
        <v>5540</v>
      </c>
      <c r="E64" s="99">
        <f t="shared" si="5"/>
        <v>9288</v>
      </c>
      <c r="F64" s="42">
        <v>59</v>
      </c>
      <c r="G64" s="101">
        <v>50</v>
      </c>
      <c r="H64" s="43">
        <f t="shared" si="1"/>
        <v>109</v>
      </c>
      <c r="I64" s="43">
        <f t="shared" si="2"/>
        <v>3807</v>
      </c>
      <c r="J64" s="43">
        <f t="shared" si="4"/>
        <v>5590</v>
      </c>
      <c r="K64" s="43">
        <f t="shared" si="3"/>
        <v>9397</v>
      </c>
    </row>
    <row r="65" spans="1:11" ht="11.25" customHeight="1">
      <c r="A65" s="99" t="s">
        <v>67</v>
      </c>
      <c r="B65" s="42">
        <v>991</v>
      </c>
      <c r="C65" s="42">
        <v>1190</v>
      </c>
      <c r="D65" s="100">
        <v>2816</v>
      </c>
      <c r="E65" s="99">
        <f t="shared" si="5"/>
        <v>4997</v>
      </c>
      <c r="F65" s="42">
        <v>349</v>
      </c>
      <c r="G65" s="101">
        <v>36</v>
      </c>
      <c r="H65" s="43">
        <f t="shared" si="1"/>
        <v>385</v>
      </c>
      <c r="I65" s="43">
        <f t="shared" si="2"/>
        <v>2530</v>
      </c>
      <c r="J65" s="43">
        <f t="shared" si="4"/>
        <v>2852</v>
      </c>
      <c r="K65" s="43">
        <f t="shared" si="3"/>
        <v>5382</v>
      </c>
    </row>
    <row r="66" spans="1:11" ht="11.25" customHeight="1">
      <c r="A66" s="99" t="s">
        <v>68</v>
      </c>
      <c r="B66" s="42">
        <v>18466</v>
      </c>
      <c r="C66" s="42">
        <v>3005</v>
      </c>
      <c r="D66" s="100">
        <v>10189</v>
      </c>
      <c r="E66" s="99">
        <f t="shared" si="5"/>
        <v>31660</v>
      </c>
      <c r="F66" s="42">
        <v>2116</v>
      </c>
      <c r="G66" s="101">
        <v>1281</v>
      </c>
      <c r="H66" s="43">
        <f t="shared" si="1"/>
        <v>3397</v>
      </c>
      <c r="I66" s="43">
        <f t="shared" si="2"/>
        <v>23587</v>
      </c>
      <c r="J66" s="43">
        <f t="shared" si="4"/>
        <v>11470</v>
      </c>
      <c r="K66" s="43">
        <f t="shared" si="3"/>
        <v>35057</v>
      </c>
    </row>
    <row r="67" spans="1:11" ht="11.25" customHeight="1">
      <c r="A67" s="99" t="s">
        <v>69</v>
      </c>
      <c r="B67" s="42">
        <v>1003</v>
      </c>
      <c r="C67" s="42">
        <v>168</v>
      </c>
      <c r="D67" s="100">
        <v>1202</v>
      </c>
      <c r="E67" s="99">
        <f t="shared" si="5"/>
        <v>2373</v>
      </c>
      <c r="F67" s="42">
        <v>181</v>
      </c>
      <c r="G67" s="101">
        <v>134</v>
      </c>
      <c r="H67" s="43">
        <f t="shared" si="1"/>
        <v>315</v>
      </c>
      <c r="I67" s="43">
        <f t="shared" si="2"/>
        <v>1352</v>
      </c>
      <c r="J67" s="43">
        <f t="shared" si="4"/>
        <v>1336</v>
      </c>
      <c r="K67" s="43">
        <f t="shared" si="3"/>
        <v>2688</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21731</v>
      </c>
      <c r="C69" s="42">
        <v>4590</v>
      </c>
      <c r="D69" s="100">
        <v>36405</v>
      </c>
      <c r="E69" s="99">
        <f t="shared" si="5"/>
        <v>62726</v>
      </c>
      <c r="F69" s="42">
        <v>7442</v>
      </c>
      <c r="G69" s="101">
        <v>8671</v>
      </c>
      <c r="H69" s="43">
        <f t="shared" si="1"/>
        <v>16113</v>
      </c>
      <c r="I69" s="43">
        <f t="shared" si="2"/>
        <v>33763</v>
      </c>
      <c r="J69" s="43">
        <f t="shared" si="4"/>
        <v>45076</v>
      </c>
      <c r="K69" s="43">
        <f t="shared" si="3"/>
        <v>78839</v>
      </c>
    </row>
    <row r="70" spans="1:11" ht="11.25" customHeight="1">
      <c r="A70" s="99" t="s">
        <v>72</v>
      </c>
      <c r="B70" s="42">
        <v>273</v>
      </c>
      <c r="C70" s="42">
        <v>53</v>
      </c>
      <c r="D70" s="100">
        <v>339</v>
      </c>
      <c r="E70" s="99">
        <f t="shared" si="5"/>
        <v>665</v>
      </c>
      <c r="F70" s="42">
        <v>22</v>
      </c>
      <c r="G70" s="101">
        <v>24</v>
      </c>
      <c r="H70" s="43">
        <f t="shared" si="1"/>
        <v>46</v>
      </c>
      <c r="I70" s="43">
        <f t="shared" si="2"/>
        <v>348</v>
      </c>
      <c r="J70" s="43">
        <f t="shared" si="4"/>
        <v>363</v>
      </c>
      <c r="K70" s="43">
        <f t="shared" si="3"/>
        <v>711</v>
      </c>
    </row>
    <row r="71" spans="1:11" ht="11.25" customHeight="1">
      <c r="A71" s="99" t="s">
        <v>73</v>
      </c>
      <c r="B71" s="42">
        <v>18089</v>
      </c>
      <c r="C71" s="42">
        <v>6082</v>
      </c>
      <c r="D71" s="100">
        <v>22849</v>
      </c>
      <c r="E71" s="99">
        <f t="shared" si="5"/>
        <v>47020</v>
      </c>
      <c r="F71" s="42">
        <v>1965</v>
      </c>
      <c r="G71" s="101">
        <v>3155</v>
      </c>
      <c r="H71" s="43">
        <f t="shared" si="1"/>
        <v>5120</v>
      </c>
      <c r="I71" s="43">
        <f t="shared" si="2"/>
        <v>26136</v>
      </c>
      <c r="J71" s="43">
        <f t="shared" si="4"/>
        <v>26004</v>
      </c>
      <c r="K71" s="43">
        <f t="shared" si="3"/>
        <v>52140</v>
      </c>
    </row>
    <row r="72" spans="1:11" ht="11.25" customHeight="1">
      <c r="A72" s="99" t="s">
        <v>74</v>
      </c>
      <c r="B72" s="42">
        <v>6907</v>
      </c>
      <c r="C72" s="42">
        <v>1257</v>
      </c>
      <c r="D72" s="100">
        <v>16274</v>
      </c>
      <c r="E72" s="99">
        <f t="shared" si="5"/>
        <v>24438</v>
      </c>
      <c r="F72" s="42">
        <v>8365</v>
      </c>
      <c r="G72" s="101">
        <v>1144</v>
      </c>
      <c r="H72" s="43">
        <f t="shared" si="1"/>
        <v>9509</v>
      </c>
      <c r="I72" s="43">
        <f t="shared" si="2"/>
        <v>16529</v>
      </c>
      <c r="J72" s="43">
        <f t="shared" si="4"/>
        <v>17418</v>
      </c>
      <c r="K72" s="43">
        <f t="shared" si="3"/>
        <v>33947</v>
      </c>
    </row>
    <row r="73" spans="1:11" ht="11.25" customHeight="1">
      <c r="A73" s="99" t="s">
        <v>75</v>
      </c>
      <c r="B73" s="42">
        <v>0</v>
      </c>
      <c r="C73" s="42">
        <v>11</v>
      </c>
      <c r="D73" s="100">
        <v>40</v>
      </c>
      <c r="E73" s="99">
        <f t="shared" si="5"/>
        <v>51</v>
      </c>
      <c r="F73" s="42">
        <v>0</v>
      </c>
      <c r="G73" s="101">
        <v>0</v>
      </c>
      <c r="H73" s="43">
        <f t="shared" si="1"/>
        <v>0</v>
      </c>
      <c r="I73" s="43">
        <f t="shared" si="2"/>
        <v>11</v>
      </c>
      <c r="J73" s="43">
        <f t="shared" si="4"/>
        <v>40</v>
      </c>
      <c r="K73" s="43">
        <f t="shared" si="3"/>
        <v>51</v>
      </c>
    </row>
    <row r="74" spans="1:11" ht="11.25" customHeight="1">
      <c r="A74" s="99" t="s">
        <v>76</v>
      </c>
      <c r="B74" s="42">
        <v>43598</v>
      </c>
      <c r="C74" s="42">
        <v>3672</v>
      </c>
      <c r="D74" s="100">
        <v>56124</v>
      </c>
      <c r="E74" s="99">
        <f t="shared" si="5"/>
        <v>103394</v>
      </c>
      <c r="F74" s="42">
        <v>6354</v>
      </c>
      <c r="G74" s="101">
        <v>2830</v>
      </c>
      <c r="H74" s="43">
        <f t="shared" si="1"/>
        <v>9184</v>
      </c>
      <c r="I74" s="43">
        <f t="shared" si="2"/>
        <v>53624</v>
      </c>
      <c r="J74" s="43">
        <f t="shared" si="4"/>
        <v>58954</v>
      </c>
      <c r="K74" s="43">
        <f t="shared" si="3"/>
        <v>112578</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52902</v>
      </c>
      <c r="C76" s="42">
        <v>0</v>
      </c>
      <c r="D76" s="100">
        <v>39110</v>
      </c>
      <c r="E76" s="99">
        <f t="shared" si="5"/>
        <v>92012</v>
      </c>
      <c r="F76" s="42">
        <v>12961</v>
      </c>
      <c r="G76" s="101">
        <v>4867</v>
      </c>
      <c r="H76" s="43">
        <f t="shared" si="1"/>
        <v>17828</v>
      </c>
      <c r="I76" s="43">
        <f t="shared" si="2"/>
        <v>65863</v>
      </c>
      <c r="J76" s="43">
        <f t="shared" si="4"/>
        <v>43977</v>
      </c>
      <c r="K76" s="43">
        <f t="shared" si="3"/>
        <v>109840</v>
      </c>
    </row>
    <row r="77" spans="1:11" ht="11.25" customHeight="1">
      <c r="A77" s="99" t="s">
        <v>79</v>
      </c>
      <c r="B77" s="42">
        <v>65</v>
      </c>
      <c r="C77" s="42">
        <v>102</v>
      </c>
      <c r="D77" s="100">
        <v>208</v>
      </c>
      <c r="E77" s="99">
        <f t="shared" si="5"/>
        <v>375</v>
      </c>
      <c r="F77" s="42">
        <v>0</v>
      </c>
      <c r="G77" s="101">
        <v>0</v>
      </c>
      <c r="H77" s="43">
        <f t="shared" si="1"/>
        <v>0</v>
      </c>
      <c r="I77" s="43">
        <f t="shared" si="2"/>
        <v>167</v>
      </c>
      <c r="J77" s="43">
        <f t="shared" si="4"/>
        <v>208</v>
      </c>
      <c r="K77" s="43">
        <f t="shared" si="3"/>
        <v>375</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283</v>
      </c>
      <c r="C79" s="42">
        <v>0</v>
      </c>
      <c r="D79" s="100">
        <v>364</v>
      </c>
      <c r="E79" s="99">
        <f t="shared" si="5"/>
        <v>647</v>
      </c>
      <c r="F79" s="42">
        <v>25</v>
      </c>
      <c r="G79" s="101">
        <v>40</v>
      </c>
      <c r="H79" s="43">
        <f t="shared" si="1"/>
        <v>65</v>
      </c>
      <c r="I79" s="43">
        <f t="shared" si="2"/>
        <v>308</v>
      </c>
      <c r="J79" s="43">
        <f t="shared" si="4"/>
        <v>404</v>
      </c>
      <c r="K79" s="43">
        <f t="shared" si="3"/>
        <v>712</v>
      </c>
    </row>
    <row r="80" spans="1:11" ht="11.25" customHeight="1">
      <c r="A80" s="99" t="s">
        <v>82</v>
      </c>
      <c r="B80" s="42">
        <v>0</v>
      </c>
      <c r="C80" s="42">
        <v>48</v>
      </c>
      <c r="D80" s="100">
        <v>89</v>
      </c>
      <c r="E80" s="99">
        <f t="shared" si="5"/>
        <v>137</v>
      </c>
      <c r="F80" s="42">
        <v>40</v>
      </c>
      <c r="G80" s="101">
        <v>36</v>
      </c>
      <c r="H80" s="43">
        <f t="shared" si="1"/>
        <v>76</v>
      </c>
      <c r="I80" s="43">
        <f t="shared" si="2"/>
        <v>88</v>
      </c>
      <c r="J80" s="43">
        <f t="shared" si="4"/>
        <v>125</v>
      </c>
      <c r="K80" s="43">
        <f t="shared" si="3"/>
        <v>213</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196</v>
      </c>
      <c r="C82" s="42">
        <v>0</v>
      </c>
      <c r="D82" s="100">
        <v>147</v>
      </c>
      <c r="E82" s="99">
        <f t="shared" si="5"/>
        <v>343</v>
      </c>
      <c r="F82" s="42">
        <v>173</v>
      </c>
      <c r="G82" s="101">
        <v>41</v>
      </c>
      <c r="H82" s="43">
        <f t="shared" si="1"/>
        <v>214</v>
      </c>
      <c r="I82" s="43">
        <f t="shared" si="2"/>
        <v>369</v>
      </c>
      <c r="J82" s="43">
        <f t="shared" si="4"/>
        <v>188</v>
      </c>
      <c r="K82" s="43">
        <f t="shared" si="3"/>
        <v>557</v>
      </c>
    </row>
    <row r="83" spans="1:11" ht="11.25" customHeight="1">
      <c r="A83" s="99" t="s">
        <v>85</v>
      </c>
      <c r="B83" s="42">
        <v>5479</v>
      </c>
      <c r="C83" s="42">
        <v>26</v>
      </c>
      <c r="D83" s="100">
        <v>3332</v>
      </c>
      <c r="E83" s="99">
        <f t="shared" si="5"/>
        <v>8837</v>
      </c>
      <c r="F83" s="42">
        <v>7</v>
      </c>
      <c r="G83" s="101">
        <v>67</v>
      </c>
      <c r="H83" s="43">
        <f t="shared" si="1"/>
        <v>74</v>
      </c>
      <c r="I83" s="43">
        <f t="shared" si="2"/>
        <v>5512</v>
      </c>
      <c r="J83" s="43">
        <f t="shared" si="4"/>
        <v>3399</v>
      </c>
      <c r="K83" s="43">
        <f t="shared" si="3"/>
        <v>8911</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8</v>
      </c>
      <c r="D85" s="100">
        <v>0</v>
      </c>
      <c r="E85" s="99">
        <f t="shared" si="5"/>
        <v>8</v>
      </c>
      <c r="F85" s="42">
        <v>0</v>
      </c>
      <c r="G85" s="101">
        <v>0</v>
      </c>
      <c r="H85" s="43">
        <f t="shared" si="1"/>
        <v>0</v>
      </c>
      <c r="I85" s="43">
        <f t="shared" si="2"/>
        <v>8</v>
      </c>
      <c r="J85" s="43">
        <f t="shared" si="4"/>
        <v>0</v>
      </c>
      <c r="K85" s="43">
        <f t="shared" si="3"/>
        <v>8</v>
      </c>
    </row>
    <row r="86" spans="1:11" ht="11.25" customHeight="1">
      <c r="A86" s="99" t="s">
        <v>88</v>
      </c>
      <c r="B86" s="42">
        <v>0</v>
      </c>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v>0</v>
      </c>
      <c r="G87" s="101"/>
      <c r="H87" s="43">
        <f t="shared" si="1"/>
        <v>0</v>
      </c>
      <c r="I87" s="43">
        <f t="shared" si="2"/>
        <v>0</v>
      </c>
      <c r="J87" s="43">
        <f t="shared" si="4"/>
        <v>0</v>
      </c>
      <c r="K87" s="43">
        <f t="shared" si="3"/>
        <v>0</v>
      </c>
    </row>
    <row r="88" spans="1:11" ht="11.25" customHeight="1">
      <c r="A88" s="99" t="s">
        <v>90</v>
      </c>
      <c r="B88" s="42">
        <v>241</v>
      </c>
      <c r="C88" s="42">
        <v>18</v>
      </c>
      <c r="D88" s="100">
        <v>468</v>
      </c>
      <c r="E88" s="99">
        <f t="shared" si="5"/>
        <v>727</v>
      </c>
      <c r="F88" s="42">
        <v>31</v>
      </c>
      <c r="G88" s="101">
        <v>68</v>
      </c>
      <c r="H88" s="43">
        <f t="shared" si="1"/>
        <v>99</v>
      </c>
      <c r="I88" s="43">
        <f t="shared" si="2"/>
        <v>290</v>
      </c>
      <c r="J88" s="43">
        <f t="shared" si="4"/>
        <v>536</v>
      </c>
      <c r="K88" s="43">
        <f t="shared" si="3"/>
        <v>826</v>
      </c>
    </row>
    <row r="89" spans="1:11" ht="11.25" customHeight="1">
      <c r="A89" s="99" t="s">
        <v>91</v>
      </c>
      <c r="B89" s="42">
        <v>8949</v>
      </c>
      <c r="C89" s="42">
        <v>3</v>
      </c>
      <c r="D89" s="100">
        <v>4356</v>
      </c>
      <c r="E89" s="99">
        <f t="shared" si="5"/>
        <v>13308</v>
      </c>
      <c r="F89" s="42">
        <v>122</v>
      </c>
      <c r="G89" s="101">
        <v>60</v>
      </c>
      <c r="H89" s="43">
        <f t="shared" si="1"/>
        <v>182</v>
      </c>
      <c r="I89" s="43">
        <f t="shared" si="2"/>
        <v>9074</v>
      </c>
      <c r="J89" s="43">
        <f t="shared" si="4"/>
        <v>4416</v>
      </c>
      <c r="K89" s="43">
        <f t="shared" si="3"/>
        <v>13490</v>
      </c>
    </row>
    <row r="90" spans="1:11" ht="11.25" customHeight="1">
      <c r="A90" s="99" t="s">
        <v>92</v>
      </c>
      <c r="B90" s="42">
        <v>322</v>
      </c>
      <c r="C90" s="42">
        <v>0</v>
      </c>
      <c r="D90" s="100">
        <v>1671</v>
      </c>
      <c r="E90" s="99">
        <f t="shared" si="5"/>
        <v>1993</v>
      </c>
      <c r="F90" s="42">
        <v>11</v>
      </c>
      <c r="G90" s="101">
        <v>15</v>
      </c>
      <c r="H90" s="43">
        <f t="shared" si="1"/>
        <v>26</v>
      </c>
      <c r="I90" s="43">
        <f t="shared" si="2"/>
        <v>333</v>
      </c>
      <c r="J90" s="43">
        <f t="shared" si="4"/>
        <v>1686</v>
      </c>
      <c r="K90" s="43">
        <f t="shared" si="3"/>
        <v>2019</v>
      </c>
    </row>
    <row r="91" spans="1:11" ht="11.25" customHeight="1">
      <c r="A91" s="99" t="s">
        <v>93</v>
      </c>
      <c r="B91" s="42">
        <v>28418</v>
      </c>
      <c r="C91" s="42">
        <v>18453</v>
      </c>
      <c r="D91" s="100">
        <v>58569</v>
      </c>
      <c r="E91" s="99">
        <f t="shared" si="5"/>
        <v>105440</v>
      </c>
      <c r="F91" s="42">
        <v>7375</v>
      </c>
      <c r="G91" s="101">
        <v>4465</v>
      </c>
      <c r="H91" s="43">
        <f t="shared" si="1"/>
        <v>11840</v>
      </c>
      <c r="I91" s="43">
        <f t="shared" si="2"/>
        <v>54246</v>
      </c>
      <c r="J91" s="43">
        <f t="shared" si="4"/>
        <v>63034</v>
      </c>
      <c r="K91" s="43">
        <f t="shared" si="3"/>
        <v>117280</v>
      </c>
    </row>
    <row r="92" spans="1:11" ht="11.25" customHeight="1">
      <c r="A92" s="99" t="s">
        <v>94</v>
      </c>
      <c r="B92" s="42">
        <v>7220</v>
      </c>
      <c r="C92" s="42">
        <v>0</v>
      </c>
      <c r="D92" s="100">
        <v>11656</v>
      </c>
      <c r="E92" s="99">
        <f t="shared" si="5"/>
        <v>18876</v>
      </c>
      <c r="F92" s="42">
        <v>524</v>
      </c>
      <c r="G92" s="101">
        <v>159</v>
      </c>
      <c r="H92" s="43">
        <f t="shared" si="1"/>
        <v>683</v>
      </c>
      <c r="I92" s="43">
        <f t="shared" si="2"/>
        <v>7744</v>
      </c>
      <c r="J92" s="43">
        <f t="shared" si="4"/>
        <v>11815</v>
      </c>
      <c r="K92" s="43">
        <f t="shared" si="3"/>
        <v>19559</v>
      </c>
    </row>
    <row r="93" spans="1:11" ht="11.25" customHeight="1">
      <c r="A93" s="99" t="s">
        <v>95</v>
      </c>
      <c r="B93" s="42">
        <v>12329</v>
      </c>
      <c r="C93" s="42">
        <v>1</v>
      </c>
      <c r="D93" s="100">
        <v>24660</v>
      </c>
      <c r="E93" s="99">
        <f t="shared" si="5"/>
        <v>36990</v>
      </c>
      <c r="F93" s="42">
        <v>44</v>
      </c>
      <c r="G93" s="101">
        <v>36</v>
      </c>
      <c r="H93" s="43">
        <f t="shared" si="1"/>
        <v>80</v>
      </c>
      <c r="I93" s="43">
        <f t="shared" si="2"/>
        <v>12374</v>
      </c>
      <c r="J93" s="43">
        <f t="shared" si="4"/>
        <v>24696</v>
      </c>
      <c r="K93" s="43">
        <f t="shared" si="3"/>
        <v>37070</v>
      </c>
    </row>
    <row r="94" spans="1:11" ht="11.25" customHeight="1">
      <c r="A94" s="99" t="s">
        <v>96</v>
      </c>
      <c r="B94" s="42">
        <v>17235</v>
      </c>
      <c r="C94" s="42">
        <v>312</v>
      </c>
      <c r="D94" s="100">
        <v>22441</v>
      </c>
      <c r="E94" s="99">
        <f t="shared" si="5"/>
        <v>39988</v>
      </c>
      <c r="F94" s="42">
        <v>714</v>
      </c>
      <c r="G94" s="101">
        <v>3693</v>
      </c>
      <c r="H94" s="43">
        <f t="shared" si="1"/>
        <v>4407</v>
      </c>
      <c r="I94" s="43">
        <f t="shared" si="2"/>
        <v>18261</v>
      </c>
      <c r="J94" s="43">
        <f t="shared" si="4"/>
        <v>26134</v>
      </c>
      <c r="K94" s="43">
        <f t="shared" si="3"/>
        <v>44395</v>
      </c>
    </row>
    <row r="95" spans="1:11" ht="11.25" customHeight="1">
      <c r="A95" s="99" t="s">
        <v>97</v>
      </c>
      <c r="B95" s="42">
        <v>0</v>
      </c>
      <c r="C95" s="42">
        <v>46</v>
      </c>
      <c r="D95" s="100">
        <v>112</v>
      </c>
      <c r="E95" s="99">
        <f t="shared" si="5"/>
        <v>158</v>
      </c>
      <c r="F95" s="42">
        <v>151</v>
      </c>
      <c r="G95" s="101">
        <v>37</v>
      </c>
      <c r="H95" s="43">
        <f t="shared" si="1"/>
        <v>188</v>
      </c>
      <c r="I95" s="43">
        <f t="shared" si="2"/>
        <v>197</v>
      </c>
      <c r="J95" s="43">
        <f t="shared" si="4"/>
        <v>149</v>
      </c>
      <c r="K95" s="43">
        <f t="shared" si="3"/>
        <v>346</v>
      </c>
    </row>
    <row r="96" spans="1:11" ht="11.25" customHeight="1">
      <c r="A96" s="99" t="s">
        <v>98</v>
      </c>
      <c r="B96" s="42">
        <v>65003</v>
      </c>
      <c r="C96" s="42">
        <v>0</v>
      </c>
      <c r="D96" s="100">
        <v>47526</v>
      </c>
      <c r="E96" s="99">
        <f t="shared" si="5"/>
        <v>112529</v>
      </c>
      <c r="F96" s="42">
        <v>909</v>
      </c>
      <c r="G96" s="101">
        <v>66</v>
      </c>
      <c r="H96" s="43">
        <f t="shared" si="1"/>
        <v>975</v>
      </c>
      <c r="I96" s="43">
        <f t="shared" si="2"/>
        <v>65912</v>
      </c>
      <c r="J96" s="43">
        <f t="shared" si="4"/>
        <v>47592</v>
      </c>
      <c r="K96" s="43">
        <f t="shared" si="3"/>
        <v>113504</v>
      </c>
    </row>
    <row r="97" spans="1:11" ht="11.25" customHeight="1">
      <c r="A97" s="99" t="s">
        <v>99</v>
      </c>
      <c r="B97" s="42">
        <v>399</v>
      </c>
      <c r="C97" s="42">
        <v>0</v>
      </c>
      <c r="D97" s="100">
        <v>510</v>
      </c>
      <c r="E97" s="99">
        <f t="shared" si="5"/>
        <v>909</v>
      </c>
      <c r="F97" s="42">
        <v>14</v>
      </c>
      <c r="G97" s="101">
        <v>0</v>
      </c>
      <c r="H97" s="43">
        <f t="shared" si="1"/>
        <v>14</v>
      </c>
      <c r="I97" s="43">
        <f t="shared" si="2"/>
        <v>413</v>
      </c>
      <c r="J97" s="43">
        <f t="shared" si="4"/>
        <v>510</v>
      </c>
      <c r="K97" s="43">
        <f t="shared" si="3"/>
        <v>923</v>
      </c>
    </row>
    <row r="98" spans="1:11" ht="11.25" customHeight="1">
      <c r="A98" s="99" t="s">
        <v>100</v>
      </c>
      <c r="B98" s="42">
        <v>3497</v>
      </c>
      <c r="C98" s="42">
        <v>91</v>
      </c>
      <c r="D98" s="100">
        <v>4549</v>
      </c>
      <c r="E98" s="99">
        <f t="shared" si="5"/>
        <v>8137</v>
      </c>
      <c r="F98" s="42">
        <v>63</v>
      </c>
      <c r="G98" s="101">
        <v>94</v>
      </c>
      <c r="H98" s="43">
        <f t="shared" si="1"/>
        <v>157</v>
      </c>
      <c r="I98" s="43">
        <f t="shared" si="2"/>
        <v>3651</v>
      </c>
      <c r="J98" s="43">
        <f t="shared" si="4"/>
        <v>4643</v>
      </c>
      <c r="K98" s="43">
        <f t="shared" si="3"/>
        <v>8294</v>
      </c>
    </row>
    <row r="99" spans="1:11" ht="11.25" customHeight="1">
      <c r="A99" s="99" t="s">
        <v>101</v>
      </c>
      <c r="B99" s="42">
        <v>702</v>
      </c>
      <c r="C99" s="42">
        <v>24</v>
      </c>
      <c r="D99" s="100">
        <v>633</v>
      </c>
      <c r="E99" s="99">
        <f t="shared" si="5"/>
        <v>1359</v>
      </c>
      <c r="F99" s="42">
        <v>297</v>
      </c>
      <c r="G99" s="101">
        <v>247</v>
      </c>
      <c r="H99" s="43">
        <f t="shared" si="1"/>
        <v>544</v>
      </c>
      <c r="I99" s="43">
        <f t="shared" si="2"/>
        <v>1023</v>
      </c>
      <c r="J99" s="43">
        <f t="shared" si="4"/>
        <v>880</v>
      </c>
      <c r="K99" s="43">
        <f t="shared" si="3"/>
        <v>1903</v>
      </c>
    </row>
    <row r="100" spans="1:11" ht="11.25" customHeight="1">
      <c r="A100" s="99" t="s">
        <v>102</v>
      </c>
      <c r="B100" s="42"/>
      <c r="C100" s="42">
        <v>0</v>
      </c>
      <c r="D100" s="100">
        <v>0</v>
      </c>
      <c r="E100" s="99">
        <f t="shared" si="5"/>
        <v>0</v>
      </c>
      <c r="F100" s="42"/>
      <c r="G100" s="101">
        <v>0</v>
      </c>
      <c r="H100" s="43">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aca="true" t="shared" si="6" ref="H101:H120">SUM(F101:G101)</f>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6"/>
        <v>0</v>
      </c>
      <c r="I102" s="43">
        <f t="shared" si="2"/>
        <v>0</v>
      </c>
      <c r="J102" s="43">
        <f t="shared" si="4"/>
        <v>0</v>
      </c>
      <c r="K102" s="43">
        <f t="shared" si="3"/>
        <v>0</v>
      </c>
    </row>
    <row r="103" spans="1:11" ht="11.25" customHeight="1">
      <c r="A103" s="99" t="s">
        <v>105</v>
      </c>
      <c r="B103" s="42"/>
      <c r="C103" s="42">
        <v>0</v>
      </c>
      <c r="D103" s="100">
        <v>0</v>
      </c>
      <c r="E103" s="99">
        <f t="shared" si="5"/>
        <v>0</v>
      </c>
      <c r="F103" s="42">
        <v>0</v>
      </c>
      <c r="G103" s="101"/>
      <c r="H103" s="43">
        <f t="shared" si="6"/>
        <v>0</v>
      </c>
      <c r="I103" s="43">
        <f t="shared" si="2"/>
        <v>0</v>
      </c>
      <c r="J103" s="43">
        <f t="shared" si="4"/>
        <v>0</v>
      </c>
      <c r="K103" s="43">
        <f t="shared" si="3"/>
        <v>0</v>
      </c>
    </row>
    <row r="104" spans="1:11" ht="11.25" customHeight="1">
      <c r="A104" s="99" t="s">
        <v>106</v>
      </c>
      <c r="B104" s="42">
        <v>1490</v>
      </c>
      <c r="C104" s="42">
        <v>6</v>
      </c>
      <c r="D104" s="100">
        <v>406</v>
      </c>
      <c r="E104" s="99">
        <f t="shared" si="5"/>
        <v>1902</v>
      </c>
      <c r="F104" s="42">
        <v>48</v>
      </c>
      <c r="G104" s="101">
        <v>81382</v>
      </c>
      <c r="H104" s="43">
        <f t="shared" si="6"/>
        <v>81430</v>
      </c>
      <c r="I104" s="43">
        <f t="shared" si="2"/>
        <v>1544</v>
      </c>
      <c r="J104" s="43">
        <f t="shared" si="4"/>
        <v>81788</v>
      </c>
      <c r="K104" s="43">
        <f t="shared" si="3"/>
        <v>83332</v>
      </c>
    </row>
    <row r="105" spans="1:11" ht="11.25" customHeight="1">
      <c r="A105" s="99" t="s">
        <v>107</v>
      </c>
      <c r="B105" s="42">
        <v>0</v>
      </c>
      <c r="C105" s="42">
        <v>0</v>
      </c>
      <c r="D105" s="100">
        <v>0</v>
      </c>
      <c r="E105" s="99">
        <f t="shared" si="5"/>
        <v>0</v>
      </c>
      <c r="F105" s="42">
        <v>0</v>
      </c>
      <c r="G105" s="101">
        <v>0</v>
      </c>
      <c r="H105" s="43">
        <f t="shared" si="6"/>
        <v>0</v>
      </c>
      <c r="I105" s="43">
        <f t="shared" si="2"/>
        <v>0</v>
      </c>
      <c r="J105" s="43">
        <f t="shared" si="4"/>
        <v>0</v>
      </c>
      <c r="K105" s="43">
        <f t="shared" si="3"/>
        <v>0</v>
      </c>
    </row>
    <row r="106" spans="1:11" ht="11.25" customHeight="1">
      <c r="A106" s="99" t="s">
        <v>108</v>
      </c>
      <c r="B106" s="42">
        <v>10705</v>
      </c>
      <c r="C106" s="42">
        <v>6869</v>
      </c>
      <c r="D106" s="100">
        <v>22766</v>
      </c>
      <c r="E106" s="99">
        <f t="shared" si="5"/>
        <v>40340</v>
      </c>
      <c r="F106" s="42">
        <v>5415</v>
      </c>
      <c r="G106" s="101">
        <v>4579</v>
      </c>
      <c r="H106" s="43">
        <f t="shared" si="6"/>
        <v>9994</v>
      </c>
      <c r="I106" s="43">
        <f t="shared" si="2"/>
        <v>22989</v>
      </c>
      <c r="J106" s="43">
        <f t="shared" si="4"/>
        <v>27345</v>
      </c>
      <c r="K106" s="43">
        <f t="shared" si="3"/>
        <v>50334</v>
      </c>
    </row>
    <row r="107" spans="1:11" ht="11.25" customHeight="1">
      <c r="A107" s="99" t="s">
        <v>109</v>
      </c>
      <c r="B107" s="42">
        <v>2194</v>
      </c>
      <c r="C107" s="42">
        <v>888</v>
      </c>
      <c r="D107" s="100">
        <v>2652</v>
      </c>
      <c r="E107" s="99">
        <f t="shared" si="5"/>
        <v>5734</v>
      </c>
      <c r="F107" s="42">
        <v>1303</v>
      </c>
      <c r="G107" s="101">
        <v>1215</v>
      </c>
      <c r="H107" s="43">
        <f t="shared" si="6"/>
        <v>2518</v>
      </c>
      <c r="I107" s="43">
        <f t="shared" si="2"/>
        <v>4385</v>
      </c>
      <c r="J107" s="43">
        <f t="shared" si="4"/>
        <v>3867</v>
      </c>
      <c r="K107" s="43">
        <f t="shared" si="3"/>
        <v>8252</v>
      </c>
    </row>
    <row r="108" spans="1:11" ht="11.25" customHeight="1">
      <c r="A108" s="99" t="s">
        <v>110</v>
      </c>
      <c r="B108" s="42">
        <v>44738</v>
      </c>
      <c r="C108" s="42">
        <v>20360</v>
      </c>
      <c r="D108" s="100">
        <v>111499</v>
      </c>
      <c r="E108" s="99">
        <f t="shared" si="5"/>
        <v>176597</v>
      </c>
      <c r="F108" s="42">
        <v>2407</v>
      </c>
      <c r="G108" s="101">
        <v>4117</v>
      </c>
      <c r="H108" s="43">
        <f t="shared" si="6"/>
        <v>6524</v>
      </c>
      <c r="I108" s="43">
        <f t="shared" si="2"/>
        <v>67505</v>
      </c>
      <c r="J108" s="43">
        <f t="shared" si="4"/>
        <v>115616</v>
      </c>
      <c r="K108" s="43">
        <f t="shared" si="3"/>
        <v>183121</v>
      </c>
    </row>
    <row r="109" spans="1:11" ht="11.25" customHeight="1">
      <c r="A109" s="99" t="s">
        <v>111</v>
      </c>
      <c r="B109" s="42">
        <v>131361</v>
      </c>
      <c r="C109" s="42">
        <v>36801</v>
      </c>
      <c r="D109" s="100">
        <v>147583</v>
      </c>
      <c r="E109" s="99">
        <f t="shared" si="5"/>
        <v>315745</v>
      </c>
      <c r="F109" s="42">
        <v>18379</v>
      </c>
      <c r="G109" s="101">
        <v>10266</v>
      </c>
      <c r="H109" s="43">
        <f t="shared" si="6"/>
        <v>28645</v>
      </c>
      <c r="I109" s="43">
        <f t="shared" si="2"/>
        <v>186541</v>
      </c>
      <c r="J109" s="43">
        <f t="shared" si="4"/>
        <v>157849</v>
      </c>
      <c r="K109" s="43">
        <f t="shared" si="3"/>
        <v>344390</v>
      </c>
    </row>
    <row r="110" spans="1:11" ht="11.25" customHeight="1">
      <c r="A110" s="99" t="s">
        <v>112</v>
      </c>
      <c r="B110" s="42">
        <v>950</v>
      </c>
      <c r="C110" s="42">
        <v>1421</v>
      </c>
      <c r="D110" s="100">
        <v>3770</v>
      </c>
      <c r="E110" s="99">
        <f t="shared" si="5"/>
        <v>6141</v>
      </c>
      <c r="F110" s="42">
        <v>128</v>
      </c>
      <c r="G110" s="101">
        <v>269</v>
      </c>
      <c r="H110" s="43">
        <f t="shared" si="6"/>
        <v>397</v>
      </c>
      <c r="I110" s="43">
        <f t="shared" si="2"/>
        <v>2499</v>
      </c>
      <c r="J110" s="43">
        <f t="shared" si="4"/>
        <v>4039</v>
      </c>
      <c r="K110" s="43">
        <f t="shared" si="3"/>
        <v>6538</v>
      </c>
    </row>
    <row r="111" spans="1:11" ht="11.25" customHeight="1">
      <c r="A111" s="99" t="s">
        <v>113</v>
      </c>
      <c r="B111" s="42">
        <v>408</v>
      </c>
      <c r="C111" s="42">
        <v>510</v>
      </c>
      <c r="D111" s="100">
        <v>780</v>
      </c>
      <c r="E111" s="99">
        <f t="shared" si="5"/>
        <v>1698</v>
      </c>
      <c r="F111" s="42">
        <v>792</v>
      </c>
      <c r="G111" s="101">
        <v>824</v>
      </c>
      <c r="H111" s="43">
        <f t="shared" si="6"/>
        <v>1616</v>
      </c>
      <c r="I111" s="43">
        <f t="shared" si="2"/>
        <v>1710</v>
      </c>
      <c r="J111" s="43">
        <f t="shared" si="4"/>
        <v>1604</v>
      </c>
      <c r="K111" s="43">
        <f t="shared" si="3"/>
        <v>3314</v>
      </c>
    </row>
    <row r="112" spans="1:11" ht="11.25" customHeight="1">
      <c r="A112" s="99" t="s">
        <v>114</v>
      </c>
      <c r="B112" s="42"/>
      <c r="C112" s="42">
        <v>0</v>
      </c>
      <c r="D112" s="100"/>
      <c r="E112" s="99">
        <f t="shared" si="5"/>
        <v>0</v>
      </c>
      <c r="F112" s="42">
        <v>0</v>
      </c>
      <c r="G112" s="101">
        <v>0</v>
      </c>
      <c r="H112" s="43">
        <f t="shared" si="6"/>
        <v>0</v>
      </c>
      <c r="I112" s="43">
        <f t="shared" si="2"/>
        <v>0</v>
      </c>
      <c r="J112" s="43">
        <f t="shared" si="4"/>
        <v>0</v>
      </c>
      <c r="K112" s="43">
        <f t="shared" si="3"/>
        <v>0</v>
      </c>
    </row>
    <row r="113" spans="1:11" ht="11.25" customHeight="1">
      <c r="A113" s="99" t="s">
        <v>115</v>
      </c>
      <c r="B113" s="42">
        <v>0</v>
      </c>
      <c r="C113" s="42">
        <v>0</v>
      </c>
      <c r="D113" s="100">
        <v>0</v>
      </c>
      <c r="E113" s="99">
        <f t="shared" si="5"/>
        <v>0</v>
      </c>
      <c r="F113" s="42">
        <v>0</v>
      </c>
      <c r="G113" s="101">
        <v>0</v>
      </c>
      <c r="H113" s="43">
        <f t="shared" si="6"/>
        <v>0</v>
      </c>
      <c r="I113" s="43">
        <f t="shared" si="2"/>
        <v>0</v>
      </c>
      <c r="J113" s="43">
        <f t="shared" si="4"/>
        <v>0</v>
      </c>
      <c r="K113" s="43">
        <f t="shared" si="3"/>
        <v>0</v>
      </c>
    </row>
    <row r="114" spans="1:11" ht="11.25" customHeight="1">
      <c r="A114" s="99" t="s">
        <v>116</v>
      </c>
      <c r="B114" s="42">
        <v>17385</v>
      </c>
      <c r="C114" s="42">
        <v>18</v>
      </c>
      <c r="D114" s="100">
        <v>15902</v>
      </c>
      <c r="E114" s="99">
        <f t="shared" si="5"/>
        <v>33305</v>
      </c>
      <c r="F114" s="42">
        <v>63</v>
      </c>
      <c r="G114" s="101">
        <v>52</v>
      </c>
      <c r="H114" s="43">
        <f t="shared" si="6"/>
        <v>115</v>
      </c>
      <c r="I114" s="43">
        <f t="shared" si="2"/>
        <v>17466</v>
      </c>
      <c r="J114" s="43">
        <f t="shared" si="4"/>
        <v>15954</v>
      </c>
      <c r="K114" s="43">
        <f t="shared" si="3"/>
        <v>33420</v>
      </c>
    </row>
    <row r="115" spans="1:11" ht="11.25" customHeight="1">
      <c r="A115" s="99" t="s">
        <v>117</v>
      </c>
      <c r="B115" s="42">
        <v>0</v>
      </c>
      <c r="C115" s="42">
        <v>0</v>
      </c>
      <c r="D115" s="100">
        <v>0</v>
      </c>
      <c r="E115" s="99">
        <f t="shared" si="5"/>
        <v>0</v>
      </c>
      <c r="F115" s="42">
        <v>0</v>
      </c>
      <c r="G115" s="101">
        <v>0</v>
      </c>
      <c r="H115" s="43">
        <f t="shared" si="6"/>
        <v>0</v>
      </c>
      <c r="I115" s="43">
        <f t="shared" si="2"/>
        <v>0</v>
      </c>
      <c r="J115" s="43">
        <f t="shared" si="4"/>
        <v>0</v>
      </c>
      <c r="K115" s="43">
        <f t="shared" si="3"/>
        <v>0</v>
      </c>
    </row>
    <row r="116" spans="1:11" ht="11.25" customHeight="1">
      <c r="A116" s="99" t="s">
        <v>118</v>
      </c>
      <c r="B116" s="42"/>
      <c r="C116" s="42">
        <v>0</v>
      </c>
      <c r="D116" s="100">
        <v>0</v>
      </c>
      <c r="E116" s="99">
        <f t="shared" si="5"/>
        <v>0</v>
      </c>
      <c r="F116" s="42">
        <v>0</v>
      </c>
      <c r="G116" s="101">
        <v>0</v>
      </c>
      <c r="H116" s="43">
        <f t="shared" si="6"/>
        <v>0</v>
      </c>
      <c r="I116" s="43">
        <f t="shared" si="2"/>
        <v>0</v>
      </c>
      <c r="J116" s="43">
        <f t="shared" si="4"/>
        <v>0</v>
      </c>
      <c r="K116" s="43">
        <f t="shared" si="3"/>
        <v>0</v>
      </c>
    </row>
    <row r="117" spans="1:11" ht="11.25" customHeight="1">
      <c r="A117" s="99" t="s">
        <v>119</v>
      </c>
      <c r="B117" s="42">
        <v>0</v>
      </c>
      <c r="C117" s="42">
        <v>0</v>
      </c>
      <c r="D117" s="100">
        <v>0</v>
      </c>
      <c r="E117" s="99">
        <f t="shared" si="5"/>
        <v>0</v>
      </c>
      <c r="F117" s="42">
        <v>0</v>
      </c>
      <c r="G117" s="101"/>
      <c r="H117" s="43">
        <f t="shared" si="6"/>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6"/>
        <v>0</v>
      </c>
      <c r="I118" s="43">
        <f t="shared" si="2"/>
        <v>0</v>
      </c>
      <c r="J118" s="43">
        <f t="shared" si="4"/>
        <v>0</v>
      </c>
      <c r="K118" s="43">
        <f t="shared" si="3"/>
        <v>0</v>
      </c>
    </row>
    <row r="119" spans="1:11" ht="11.25" customHeight="1">
      <c r="A119" s="99" t="s">
        <v>121</v>
      </c>
      <c r="B119" s="42"/>
      <c r="C119" s="42">
        <v>0</v>
      </c>
      <c r="D119" s="100">
        <v>0</v>
      </c>
      <c r="E119" s="99">
        <f t="shared" si="5"/>
        <v>0</v>
      </c>
      <c r="F119" s="42">
        <v>0</v>
      </c>
      <c r="G119" s="101">
        <v>0</v>
      </c>
      <c r="H119" s="43">
        <f t="shared" si="6"/>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c r="H120" s="43">
        <f t="shared" si="6"/>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1463734</v>
      </c>
      <c r="C123" s="43">
        <f>SUM(C25:C122)</f>
        <v>734910</v>
      </c>
      <c r="D123" s="43">
        <f>SUM(D25:D120)</f>
        <v>2106742</v>
      </c>
      <c r="E123" s="43">
        <f>SUM(E25:E120)</f>
        <v>4305386</v>
      </c>
      <c r="F123" s="95">
        <f>SUM(F25:F120)</f>
        <v>296462</v>
      </c>
      <c r="G123" s="43">
        <f>SUM(G25:G120)</f>
        <v>279428</v>
      </c>
      <c r="H123" s="43">
        <f>F123+G123</f>
        <v>575890</v>
      </c>
      <c r="I123" s="43">
        <f>SUM(I25:I120)</f>
        <v>2495106</v>
      </c>
      <c r="J123" s="43">
        <f>D123+G123</f>
        <v>2386170</v>
      </c>
      <c r="K123" s="43">
        <f>E123+H123</f>
        <v>4881276</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71" t="s">
        <v>126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0.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6" t="s">
        <v>162</v>
      </c>
      <c r="B1" s="76"/>
      <c r="C1" s="76"/>
      <c r="D1" s="76"/>
      <c r="E1" s="76"/>
      <c r="F1" s="76"/>
      <c r="G1" s="76"/>
      <c r="H1" s="76"/>
      <c r="I1" s="76"/>
      <c r="J1" s="76"/>
      <c r="K1" s="76"/>
    </row>
    <row r="2" spans="1:11" ht="11.25" customHeight="1">
      <c r="A2" s="3" t="s">
        <v>142</v>
      </c>
      <c r="B2" s="3"/>
      <c r="C2" s="3"/>
      <c r="D2" s="3" t="s">
        <v>163</v>
      </c>
      <c r="E2" s="3"/>
      <c r="F2" s="3"/>
      <c r="G2" s="3"/>
      <c r="H2" s="3"/>
      <c r="I2" s="3"/>
      <c r="J2" s="3"/>
      <c r="K2" s="3"/>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164</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156</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165</v>
      </c>
      <c r="C23" s="84"/>
      <c r="D23" s="95" t="s">
        <v>132</v>
      </c>
      <c r="E23" s="94" t="s">
        <v>26</v>
      </c>
      <c r="F23" s="15" t="s">
        <v>165</v>
      </c>
      <c r="G23" s="43" t="s">
        <v>132</v>
      </c>
      <c r="H23" s="15" t="s">
        <v>26</v>
      </c>
      <c r="I23" s="15" t="s">
        <v>165</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2187</v>
      </c>
      <c r="C25" s="42">
        <v>39</v>
      </c>
      <c r="D25" s="100">
        <v>15927</v>
      </c>
      <c r="E25" s="99">
        <f aca="true" t="shared" si="0" ref="E25:E29">SUM(B25:D25)</f>
        <v>18153</v>
      </c>
      <c r="F25" s="42">
        <v>742</v>
      </c>
      <c r="G25" s="101">
        <v>5845</v>
      </c>
      <c r="H25" s="43">
        <f aca="true" t="shared" si="1" ref="H25:H120">SUM(F25:G25)</f>
        <v>6587</v>
      </c>
      <c r="I25" s="43">
        <f aca="true" t="shared" si="2" ref="I25:I120">SUM(B25+C25+F25)</f>
        <v>2968</v>
      </c>
      <c r="J25" s="43">
        <f>D25+G25</f>
        <v>21772</v>
      </c>
      <c r="K25" s="43">
        <f aca="true" t="shared" si="3" ref="K25:K120">SUM(I25:J25)</f>
        <v>24740</v>
      </c>
    </row>
    <row r="26" spans="1:11" ht="11.25" customHeight="1">
      <c r="A26" s="99" t="s">
        <v>28</v>
      </c>
      <c r="B26" s="42">
        <v>4561</v>
      </c>
      <c r="C26" s="42">
        <v>0</v>
      </c>
      <c r="D26" s="100">
        <v>60265</v>
      </c>
      <c r="E26" s="99">
        <f t="shared" si="0"/>
        <v>64826</v>
      </c>
      <c r="F26" s="42">
        <v>44</v>
      </c>
      <c r="G26" s="101">
        <v>4600</v>
      </c>
      <c r="H26" s="43">
        <f t="shared" si="1"/>
        <v>4644</v>
      </c>
      <c r="I26" s="43">
        <f t="shared" si="2"/>
        <v>4605</v>
      </c>
      <c r="J26" s="43">
        <f aca="true" t="shared" si="4" ref="J26:J120">SUM(D26+G26)</f>
        <v>64865</v>
      </c>
      <c r="K26" s="43">
        <f t="shared" si="3"/>
        <v>69470</v>
      </c>
    </row>
    <row r="27" spans="1:11" ht="11.25" customHeight="1">
      <c r="A27" s="99" t="s">
        <v>29</v>
      </c>
      <c r="B27" s="42">
        <v>1624</v>
      </c>
      <c r="C27" s="42">
        <v>6</v>
      </c>
      <c r="D27" s="100">
        <v>14948</v>
      </c>
      <c r="E27" s="99">
        <f t="shared" si="0"/>
        <v>16578</v>
      </c>
      <c r="F27" s="42">
        <v>136</v>
      </c>
      <c r="G27" s="101">
        <v>2694</v>
      </c>
      <c r="H27" s="43">
        <f t="shared" si="1"/>
        <v>2830</v>
      </c>
      <c r="I27" s="43">
        <f t="shared" si="2"/>
        <v>1766</v>
      </c>
      <c r="J27" s="43">
        <f t="shared" si="4"/>
        <v>17642</v>
      </c>
      <c r="K27" s="43">
        <f t="shared" si="3"/>
        <v>19408</v>
      </c>
    </row>
    <row r="28" spans="1:11" ht="11.25" customHeight="1">
      <c r="A28" s="99" t="s">
        <v>30</v>
      </c>
      <c r="B28" s="42">
        <v>1497</v>
      </c>
      <c r="C28" s="42">
        <v>3526</v>
      </c>
      <c r="D28" s="100">
        <v>25060</v>
      </c>
      <c r="E28" s="99">
        <f t="shared" si="0"/>
        <v>30083</v>
      </c>
      <c r="F28" s="42">
        <v>671</v>
      </c>
      <c r="G28" s="101">
        <v>4885</v>
      </c>
      <c r="H28" s="43">
        <f t="shared" si="1"/>
        <v>5556</v>
      </c>
      <c r="I28" s="43">
        <f t="shared" si="2"/>
        <v>5694</v>
      </c>
      <c r="J28" s="43">
        <f t="shared" si="4"/>
        <v>29945</v>
      </c>
      <c r="K28" s="43">
        <f t="shared" si="3"/>
        <v>35639</v>
      </c>
    </row>
    <row r="29" spans="1:11" ht="11.25" customHeight="1">
      <c r="A29" s="99" t="s">
        <v>31</v>
      </c>
      <c r="B29" s="42">
        <v>0</v>
      </c>
      <c r="C29" s="42">
        <v>543</v>
      </c>
      <c r="D29" s="100">
        <v>3637</v>
      </c>
      <c r="E29" s="99">
        <f t="shared" si="0"/>
        <v>4180</v>
      </c>
      <c r="F29" s="42">
        <v>16</v>
      </c>
      <c r="G29" s="101">
        <v>184</v>
      </c>
      <c r="H29" s="43">
        <f t="shared" si="1"/>
        <v>200</v>
      </c>
      <c r="I29" s="43">
        <f t="shared" si="2"/>
        <v>559</v>
      </c>
      <c r="J29" s="43">
        <f t="shared" si="4"/>
        <v>3821</v>
      </c>
      <c r="K29" s="43">
        <f t="shared" si="3"/>
        <v>4380</v>
      </c>
    </row>
    <row r="30" spans="1:11" ht="11.25" customHeight="1">
      <c r="A30" s="99" t="s">
        <v>32</v>
      </c>
      <c r="B30" s="42"/>
      <c r="C30" s="42"/>
      <c r="D30" s="100"/>
      <c r="E30" s="99"/>
      <c r="F30" s="42"/>
      <c r="G30" s="101">
        <v>0</v>
      </c>
      <c r="H30" s="43">
        <f t="shared" si="1"/>
        <v>0</v>
      </c>
      <c r="I30" s="43">
        <f t="shared" si="2"/>
        <v>0</v>
      </c>
      <c r="J30" s="43">
        <f t="shared" si="4"/>
        <v>0</v>
      </c>
      <c r="K30" s="43">
        <f t="shared" si="3"/>
        <v>0</v>
      </c>
    </row>
    <row r="31" spans="1:11" ht="11.25" customHeight="1">
      <c r="A31" s="99" t="s">
        <v>33</v>
      </c>
      <c r="B31" s="42">
        <v>11571</v>
      </c>
      <c r="C31" s="42">
        <v>53425</v>
      </c>
      <c r="D31" s="100">
        <v>561197</v>
      </c>
      <c r="E31" s="99">
        <f aca="true" t="shared" si="5" ref="E31:E120">SUM(B31:D31)</f>
        <v>626193</v>
      </c>
      <c r="F31" s="42">
        <v>5265</v>
      </c>
      <c r="G31" s="101">
        <v>43596</v>
      </c>
      <c r="H31" s="43">
        <f t="shared" si="1"/>
        <v>48861</v>
      </c>
      <c r="I31" s="43">
        <f t="shared" si="2"/>
        <v>70261</v>
      </c>
      <c r="J31" s="43">
        <f t="shared" si="4"/>
        <v>604793</v>
      </c>
      <c r="K31" s="43">
        <f t="shared" si="3"/>
        <v>675054</v>
      </c>
    </row>
    <row r="32" spans="1:1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111</v>
      </c>
      <c r="D33" s="100">
        <v>1199</v>
      </c>
      <c r="E33" s="99">
        <f t="shared" si="5"/>
        <v>1310</v>
      </c>
      <c r="F33" s="42">
        <v>331</v>
      </c>
      <c r="G33" s="101">
        <v>11</v>
      </c>
      <c r="H33" s="43">
        <f t="shared" si="1"/>
        <v>342</v>
      </c>
      <c r="I33" s="43">
        <f t="shared" si="2"/>
        <v>442</v>
      </c>
      <c r="J33" s="43">
        <f t="shared" si="4"/>
        <v>1210</v>
      </c>
      <c r="K33" s="43">
        <f t="shared" si="3"/>
        <v>1652</v>
      </c>
    </row>
    <row r="34" spans="1:11" ht="11.25" customHeight="1">
      <c r="A34" s="99" t="s">
        <v>36</v>
      </c>
      <c r="B34" s="42">
        <v>18373</v>
      </c>
      <c r="C34" s="42">
        <v>0</v>
      </c>
      <c r="D34" s="100">
        <v>202105</v>
      </c>
      <c r="E34" s="99">
        <f t="shared" si="5"/>
        <v>220478</v>
      </c>
      <c r="F34" s="42">
        <v>1135</v>
      </c>
      <c r="G34" s="101">
        <v>24100</v>
      </c>
      <c r="H34" s="43">
        <f t="shared" si="1"/>
        <v>25235</v>
      </c>
      <c r="I34" s="43">
        <f t="shared" si="2"/>
        <v>19508</v>
      </c>
      <c r="J34" s="43">
        <f t="shared" si="4"/>
        <v>226205</v>
      </c>
      <c r="K34" s="43">
        <f t="shared" si="3"/>
        <v>245713</v>
      </c>
    </row>
    <row r="35" spans="1:11" ht="11.25" customHeight="1">
      <c r="A35" s="99" t="s">
        <v>37</v>
      </c>
      <c r="B35" s="42">
        <v>96640</v>
      </c>
      <c r="C35" s="42">
        <v>277346</v>
      </c>
      <c r="D35" s="100">
        <v>2523293</v>
      </c>
      <c r="E35" s="99">
        <f t="shared" si="5"/>
        <v>2897279</v>
      </c>
      <c r="F35" s="42">
        <v>102330</v>
      </c>
      <c r="G35" s="101">
        <v>438683</v>
      </c>
      <c r="H35" s="43">
        <f t="shared" si="1"/>
        <v>541013</v>
      </c>
      <c r="I35" s="43">
        <f t="shared" si="2"/>
        <v>476316</v>
      </c>
      <c r="J35" s="43">
        <f t="shared" si="4"/>
        <v>2961976</v>
      </c>
      <c r="K35" s="43">
        <f t="shared" si="3"/>
        <v>3438292</v>
      </c>
    </row>
    <row r="36" spans="1:11" ht="11.25" customHeight="1">
      <c r="A36" s="99" t="s">
        <v>38</v>
      </c>
      <c r="B36" s="42">
        <v>833</v>
      </c>
      <c r="C36" s="42">
        <v>60</v>
      </c>
      <c r="D36" s="100">
        <v>9879</v>
      </c>
      <c r="E36" s="99">
        <f t="shared" si="5"/>
        <v>10772</v>
      </c>
      <c r="F36" s="42">
        <v>93</v>
      </c>
      <c r="G36" s="101">
        <v>1285</v>
      </c>
      <c r="H36" s="43">
        <f t="shared" si="1"/>
        <v>1378</v>
      </c>
      <c r="I36" s="43">
        <f t="shared" si="2"/>
        <v>986</v>
      </c>
      <c r="J36" s="43">
        <f t="shared" si="4"/>
        <v>11164</v>
      </c>
      <c r="K36" s="43">
        <f t="shared" si="3"/>
        <v>12150</v>
      </c>
    </row>
    <row r="37" spans="1:11" ht="11.25" customHeight="1">
      <c r="A37" s="99" t="s">
        <v>39</v>
      </c>
      <c r="B37" s="42">
        <v>33827</v>
      </c>
      <c r="C37" s="42">
        <v>24287</v>
      </c>
      <c r="D37" s="100">
        <v>421485</v>
      </c>
      <c r="E37" s="99">
        <f t="shared" si="5"/>
        <v>479599</v>
      </c>
      <c r="F37" s="42">
        <v>1241</v>
      </c>
      <c r="G37" s="101">
        <v>18777</v>
      </c>
      <c r="H37" s="43">
        <f t="shared" si="1"/>
        <v>20018</v>
      </c>
      <c r="I37" s="43">
        <f t="shared" si="2"/>
        <v>59355</v>
      </c>
      <c r="J37" s="43">
        <f t="shared" si="4"/>
        <v>440262</v>
      </c>
      <c r="K37" s="43">
        <f t="shared" si="3"/>
        <v>499617</v>
      </c>
    </row>
    <row r="38" spans="1:1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row>
    <row r="39" spans="1:11" ht="11.25" customHeight="1">
      <c r="A39" s="99" t="s">
        <v>41</v>
      </c>
      <c r="B39" s="42">
        <v>4</v>
      </c>
      <c r="C39" s="42">
        <v>7</v>
      </c>
      <c r="D39" s="100">
        <v>97</v>
      </c>
      <c r="E39" s="99">
        <f t="shared" si="5"/>
        <v>108</v>
      </c>
      <c r="F39" s="42">
        <v>0</v>
      </c>
      <c r="G39" s="101">
        <v>4</v>
      </c>
      <c r="H39" s="43">
        <f t="shared" si="1"/>
        <v>4</v>
      </c>
      <c r="I39" s="43">
        <f t="shared" si="2"/>
        <v>11</v>
      </c>
      <c r="J39" s="43">
        <f t="shared" si="4"/>
        <v>101</v>
      </c>
      <c r="K39" s="43">
        <f t="shared" si="3"/>
        <v>112</v>
      </c>
    </row>
    <row r="40" spans="1:11" ht="11.25" customHeight="1">
      <c r="A40" s="99" t="s">
        <v>42</v>
      </c>
      <c r="B40" s="42">
        <v>874</v>
      </c>
      <c r="C40" s="42">
        <v>161</v>
      </c>
      <c r="D40" s="100">
        <v>4384313</v>
      </c>
      <c r="E40" s="99">
        <f t="shared" si="5"/>
        <v>4385348</v>
      </c>
      <c r="F40" s="42">
        <v>679</v>
      </c>
      <c r="G40" s="101">
        <v>266327</v>
      </c>
      <c r="H40" s="43">
        <f t="shared" si="1"/>
        <v>267006</v>
      </c>
      <c r="I40" s="43">
        <f t="shared" si="2"/>
        <v>1714</v>
      </c>
      <c r="J40" s="43">
        <f t="shared" si="4"/>
        <v>4650640</v>
      </c>
      <c r="K40" s="43">
        <f t="shared" si="3"/>
        <v>4652354</v>
      </c>
    </row>
    <row r="41" spans="1:11" ht="11.25" customHeight="1">
      <c r="A41" s="99" t="s">
        <v>43</v>
      </c>
      <c r="B41" s="42">
        <v>3271</v>
      </c>
      <c r="C41" s="42">
        <v>5300</v>
      </c>
      <c r="D41" s="100">
        <v>4472935</v>
      </c>
      <c r="E41" s="99">
        <f t="shared" si="5"/>
        <v>4481506</v>
      </c>
      <c r="F41" s="42">
        <v>26428</v>
      </c>
      <c r="G41" s="101">
        <v>218497</v>
      </c>
      <c r="H41" s="43">
        <f t="shared" si="1"/>
        <v>244925</v>
      </c>
      <c r="I41" s="43">
        <f t="shared" si="2"/>
        <v>34999</v>
      </c>
      <c r="J41" s="43">
        <f t="shared" si="4"/>
        <v>4691432</v>
      </c>
      <c r="K41" s="43">
        <f t="shared" si="3"/>
        <v>4726431</v>
      </c>
    </row>
    <row r="42" spans="1:11" ht="11.25" customHeight="1">
      <c r="A42" s="99" t="s">
        <v>44</v>
      </c>
      <c r="B42" s="42">
        <v>26164</v>
      </c>
      <c r="C42" s="42">
        <v>114</v>
      </c>
      <c r="D42" s="100">
        <v>166901</v>
      </c>
      <c r="E42" s="99">
        <f t="shared" si="5"/>
        <v>193179</v>
      </c>
      <c r="F42" s="42">
        <v>50</v>
      </c>
      <c r="G42" s="101">
        <v>228</v>
      </c>
      <c r="H42" s="43">
        <f t="shared" si="1"/>
        <v>278</v>
      </c>
      <c r="I42" s="43">
        <f t="shared" si="2"/>
        <v>26328</v>
      </c>
      <c r="J42" s="43">
        <f t="shared" si="4"/>
        <v>167129</v>
      </c>
      <c r="K42" s="43">
        <f t="shared" si="3"/>
        <v>193457</v>
      </c>
    </row>
    <row r="43" spans="1:11" ht="11.25" customHeight="1">
      <c r="A43" s="99" t="s">
        <v>45</v>
      </c>
      <c r="B43" s="42">
        <v>0</v>
      </c>
      <c r="C43" s="42">
        <v>149</v>
      </c>
      <c r="D43" s="100">
        <v>2093</v>
      </c>
      <c r="E43" s="99">
        <f t="shared" si="5"/>
        <v>2242</v>
      </c>
      <c r="F43" s="42">
        <v>0</v>
      </c>
      <c r="G43" s="101">
        <v>886</v>
      </c>
      <c r="H43" s="43">
        <f t="shared" si="1"/>
        <v>886</v>
      </c>
      <c r="I43" s="43">
        <f t="shared" si="2"/>
        <v>149</v>
      </c>
      <c r="J43" s="43">
        <f t="shared" si="4"/>
        <v>2979</v>
      </c>
      <c r="K43" s="43">
        <f t="shared" si="3"/>
        <v>3128</v>
      </c>
    </row>
    <row r="44" spans="1:11" ht="11.25" customHeight="1">
      <c r="A44" s="99" t="s">
        <v>46</v>
      </c>
      <c r="B44" s="42">
        <v>1981</v>
      </c>
      <c r="C44" s="42">
        <v>776</v>
      </c>
      <c r="D44" s="100">
        <v>46355</v>
      </c>
      <c r="E44" s="99">
        <f t="shared" si="5"/>
        <v>49112</v>
      </c>
      <c r="F44" s="42">
        <v>258</v>
      </c>
      <c r="G44" s="101">
        <v>4083</v>
      </c>
      <c r="H44" s="43">
        <f t="shared" si="1"/>
        <v>4341</v>
      </c>
      <c r="I44" s="43">
        <f t="shared" si="2"/>
        <v>3015</v>
      </c>
      <c r="J44" s="43">
        <f t="shared" si="4"/>
        <v>50438</v>
      </c>
      <c r="K44" s="43">
        <f t="shared" si="3"/>
        <v>53453</v>
      </c>
    </row>
    <row r="45" spans="1:11" ht="11.25" customHeight="1">
      <c r="A45" s="99" t="s">
        <v>47</v>
      </c>
      <c r="B45" s="42">
        <v>10417</v>
      </c>
      <c r="C45" s="42">
        <v>23547</v>
      </c>
      <c r="D45" s="100">
        <v>282480</v>
      </c>
      <c r="E45" s="99">
        <f t="shared" si="5"/>
        <v>316444</v>
      </c>
      <c r="F45" s="42">
        <v>2381</v>
      </c>
      <c r="G45" s="101">
        <v>12230</v>
      </c>
      <c r="H45" s="43">
        <f t="shared" si="1"/>
        <v>14611</v>
      </c>
      <c r="I45" s="43">
        <f t="shared" si="2"/>
        <v>36345</v>
      </c>
      <c r="J45" s="43">
        <f t="shared" si="4"/>
        <v>294710</v>
      </c>
      <c r="K45" s="43">
        <f t="shared" si="3"/>
        <v>331055</v>
      </c>
    </row>
    <row r="46" spans="1:11" ht="11.25" customHeight="1">
      <c r="A46" s="99" t="s">
        <v>48</v>
      </c>
      <c r="B46" s="42">
        <v>118150</v>
      </c>
      <c r="C46" s="42">
        <v>477</v>
      </c>
      <c r="D46" s="100">
        <v>427238</v>
      </c>
      <c r="E46" s="99">
        <f t="shared" si="5"/>
        <v>545865</v>
      </c>
      <c r="F46" s="42">
        <v>125444</v>
      </c>
      <c r="G46" s="101">
        <v>25122</v>
      </c>
      <c r="H46" s="43">
        <f t="shared" si="1"/>
        <v>150566</v>
      </c>
      <c r="I46" s="43">
        <f t="shared" si="2"/>
        <v>244071</v>
      </c>
      <c r="J46" s="43">
        <f t="shared" si="4"/>
        <v>452360</v>
      </c>
      <c r="K46" s="43">
        <f t="shared" si="3"/>
        <v>696431</v>
      </c>
    </row>
    <row r="47" spans="1:11" ht="11.25" customHeight="1">
      <c r="A47" s="99" t="s">
        <v>49</v>
      </c>
      <c r="B47" s="42">
        <v>0</v>
      </c>
      <c r="C47" s="42">
        <v>0</v>
      </c>
      <c r="D47" s="100">
        <v>0</v>
      </c>
      <c r="E47" s="99">
        <f t="shared" si="5"/>
        <v>0</v>
      </c>
      <c r="F47" s="42">
        <v>0</v>
      </c>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583</v>
      </c>
      <c r="H48" s="43">
        <f t="shared" si="1"/>
        <v>583</v>
      </c>
      <c r="I48" s="43">
        <f t="shared" si="2"/>
        <v>0</v>
      </c>
      <c r="J48" s="43">
        <f t="shared" si="4"/>
        <v>583</v>
      </c>
      <c r="K48" s="43">
        <f t="shared" si="3"/>
        <v>583</v>
      </c>
    </row>
    <row r="49" spans="1:11" ht="11.25" customHeight="1">
      <c r="A49" s="99" t="s">
        <v>51</v>
      </c>
      <c r="B49" s="42">
        <v>39602</v>
      </c>
      <c r="C49" s="42">
        <v>355</v>
      </c>
      <c r="D49" s="100">
        <v>336968</v>
      </c>
      <c r="E49" s="99">
        <f t="shared" si="5"/>
        <v>376925</v>
      </c>
      <c r="F49" s="42">
        <v>821</v>
      </c>
      <c r="G49" s="101">
        <v>13704</v>
      </c>
      <c r="H49" s="43">
        <f t="shared" si="1"/>
        <v>14525</v>
      </c>
      <c r="I49" s="43">
        <f t="shared" si="2"/>
        <v>40778</v>
      </c>
      <c r="J49" s="43">
        <f t="shared" si="4"/>
        <v>350672</v>
      </c>
      <c r="K49" s="43">
        <f t="shared" si="3"/>
        <v>391450</v>
      </c>
    </row>
    <row r="50" spans="1:11" ht="11.25" customHeight="1">
      <c r="A50" s="99" t="s">
        <v>52</v>
      </c>
      <c r="B50" s="42">
        <v>0</v>
      </c>
      <c r="C50" s="42">
        <v>13</v>
      </c>
      <c r="D50" s="100">
        <v>101</v>
      </c>
      <c r="E50" s="99">
        <f t="shared" si="5"/>
        <v>114</v>
      </c>
      <c r="F50" s="42">
        <v>5</v>
      </c>
      <c r="G50" s="101">
        <v>58</v>
      </c>
      <c r="H50" s="43">
        <f t="shared" si="1"/>
        <v>63</v>
      </c>
      <c r="I50" s="43">
        <f t="shared" si="2"/>
        <v>18</v>
      </c>
      <c r="J50" s="43">
        <f t="shared" si="4"/>
        <v>159</v>
      </c>
      <c r="K50" s="43">
        <f t="shared" si="3"/>
        <v>177</v>
      </c>
    </row>
    <row r="51" spans="1:11" ht="11.25" customHeight="1">
      <c r="A51" s="99" t="s">
        <v>53</v>
      </c>
      <c r="B51" s="42">
        <v>82332</v>
      </c>
      <c r="C51" s="42">
        <v>8692</v>
      </c>
      <c r="D51" s="100">
        <v>541562</v>
      </c>
      <c r="E51" s="99">
        <f t="shared" si="5"/>
        <v>632586</v>
      </c>
      <c r="F51" s="42">
        <v>6663</v>
      </c>
      <c r="G51" s="101">
        <v>20842</v>
      </c>
      <c r="H51" s="43">
        <f t="shared" si="1"/>
        <v>27505</v>
      </c>
      <c r="I51" s="43">
        <f t="shared" si="2"/>
        <v>97687</v>
      </c>
      <c r="J51" s="43">
        <f t="shared" si="4"/>
        <v>562404</v>
      </c>
      <c r="K51" s="43">
        <f t="shared" si="3"/>
        <v>660091</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109999</v>
      </c>
      <c r="C55" s="42">
        <v>177700</v>
      </c>
      <c r="D55" s="100">
        <v>1958344</v>
      </c>
      <c r="E55" s="99">
        <f t="shared" si="5"/>
        <v>2246043</v>
      </c>
      <c r="F55" s="42">
        <v>36319</v>
      </c>
      <c r="G55" s="101">
        <v>422024</v>
      </c>
      <c r="H55" s="43">
        <f t="shared" si="1"/>
        <v>458343</v>
      </c>
      <c r="I55" s="43">
        <f t="shared" si="2"/>
        <v>324018</v>
      </c>
      <c r="J55" s="43">
        <f t="shared" si="4"/>
        <v>2380368</v>
      </c>
      <c r="K55" s="43">
        <f t="shared" si="3"/>
        <v>2704386</v>
      </c>
    </row>
    <row r="56" spans="1:11" ht="11.25" customHeight="1">
      <c r="A56" s="99" t="s">
        <v>58</v>
      </c>
      <c r="B56" s="42">
        <v>4618</v>
      </c>
      <c r="C56" s="42">
        <v>4134</v>
      </c>
      <c r="D56" s="100">
        <v>68981</v>
      </c>
      <c r="E56" s="99">
        <f t="shared" si="5"/>
        <v>77733</v>
      </c>
      <c r="F56" s="42">
        <v>379</v>
      </c>
      <c r="G56" s="101">
        <v>13625</v>
      </c>
      <c r="H56" s="43">
        <f t="shared" si="1"/>
        <v>14004</v>
      </c>
      <c r="I56" s="43">
        <f t="shared" si="2"/>
        <v>9131</v>
      </c>
      <c r="J56" s="43">
        <f t="shared" si="4"/>
        <v>82606</v>
      </c>
      <c r="K56" s="43">
        <f t="shared" si="3"/>
        <v>91737</v>
      </c>
    </row>
    <row r="57" spans="1:11" ht="11.25" customHeight="1">
      <c r="A57" s="99" t="s">
        <v>59</v>
      </c>
      <c r="B57" s="42">
        <v>9152</v>
      </c>
      <c r="C57" s="42">
        <v>69206</v>
      </c>
      <c r="D57" s="100">
        <v>797079</v>
      </c>
      <c r="E57" s="99">
        <f t="shared" si="5"/>
        <v>875437</v>
      </c>
      <c r="F57" s="42">
        <v>33428</v>
      </c>
      <c r="G57" s="101">
        <v>549634</v>
      </c>
      <c r="H57" s="43">
        <f t="shared" si="1"/>
        <v>583062</v>
      </c>
      <c r="I57" s="43">
        <f t="shared" si="2"/>
        <v>111786</v>
      </c>
      <c r="J57" s="43">
        <f t="shared" si="4"/>
        <v>1346713</v>
      </c>
      <c r="K57" s="43">
        <f t="shared" si="3"/>
        <v>1458499</v>
      </c>
    </row>
    <row r="58" spans="1:11" ht="11.25" customHeight="1">
      <c r="A58" s="99" t="s">
        <v>60</v>
      </c>
      <c r="B58" s="42">
        <v>487127</v>
      </c>
      <c r="C58" s="42">
        <v>366</v>
      </c>
      <c r="D58" s="100">
        <v>3770964</v>
      </c>
      <c r="E58" s="99">
        <f t="shared" si="5"/>
        <v>4258457</v>
      </c>
      <c r="F58" s="42">
        <v>11084</v>
      </c>
      <c r="G58" s="101">
        <v>83172</v>
      </c>
      <c r="H58" s="43">
        <f t="shared" si="1"/>
        <v>94256</v>
      </c>
      <c r="I58" s="43">
        <f t="shared" si="2"/>
        <v>498577</v>
      </c>
      <c r="J58" s="43">
        <f t="shared" si="4"/>
        <v>3854136</v>
      </c>
      <c r="K58" s="43">
        <f t="shared" si="3"/>
        <v>4352713</v>
      </c>
    </row>
    <row r="59" spans="1:11" ht="11.25" customHeight="1">
      <c r="A59" s="99" t="s">
        <v>61</v>
      </c>
      <c r="B59" s="42">
        <v>49287</v>
      </c>
      <c r="C59" s="42">
        <v>259493</v>
      </c>
      <c r="D59" s="100">
        <v>2861607</v>
      </c>
      <c r="E59" s="99">
        <f t="shared" si="5"/>
        <v>3170387</v>
      </c>
      <c r="F59" s="42">
        <v>53359</v>
      </c>
      <c r="G59" s="101">
        <v>485245</v>
      </c>
      <c r="H59" s="43">
        <f t="shared" si="1"/>
        <v>538604</v>
      </c>
      <c r="I59" s="43">
        <f t="shared" si="2"/>
        <v>362139</v>
      </c>
      <c r="J59" s="43">
        <f t="shared" si="4"/>
        <v>3346852</v>
      </c>
      <c r="K59" s="43">
        <f t="shared" si="3"/>
        <v>3708991</v>
      </c>
    </row>
    <row r="60" spans="1:11" ht="11.25" customHeight="1">
      <c r="A60" s="99" t="s">
        <v>62</v>
      </c>
      <c r="B60" s="42">
        <v>0</v>
      </c>
      <c r="C60" s="42">
        <v>0</v>
      </c>
      <c r="D60" s="100">
        <v>0</v>
      </c>
      <c r="E60" s="99">
        <f t="shared" si="5"/>
        <v>0</v>
      </c>
      <c r="F60" s="42">
        <v>0</v>
      </c>
      <c r="G60" s="101">
        <v>430</v>
      </c>
      <c r="H60" s="43">
        <f t="shared" si="1"/>
        <v>430</v>
      </c>
      <c r="I60" s="43">
        <f t="shared" si="2"/>
        <v>0</v>
      </c>
      <c r="J60" s="43">
        <f t="shared" si="4"/>
        <v>430</v>
      </c>
      <c r="K60" s="43">
        <f t="shared" si="3"/>
        <v>430</v>
      </c>
    </row>
    <row r="61" spans="1:11" ht="11.25" customHeight="1">
      <c r="A61" s="99" t="s">
        <v>63</v>
      </c>
      <c r="B61" s="42">
        <v>1683</v>
      </c>
      <c r="C61" s="42">
        <v>121</v>
      </c>
      <c r="D61" s="100">
        <v>10680</v>
      </c>
      <c r="E61" s="99">
        <f t="shared" si="5"/>
        <v>12484</v>
      </c>
      <c r="F61" s="42">
        <v>109</v>
      </c>
      <c r="G61" s="101">
        <v>2667</v>
      </c>
      <c r="H61" s="43">
        <f t="shared" si="1"/>
        <v>2776</v>
      </c>
      <c r="I61" s="43">
        <f t="shared" si="2"/>
        <v>1913</v>
      </c>
      <c r="J61" s="43">
        <f t="shared" si="4"/>
        <v>13347</v>
      </c>
      <c r="K61" s="43">
        <f t="shared" si="3"/>
        <v>15260</v>
      </c>
    </row>
    <row r="62" spans="1:11" ht="11.25" customHeight="1">
      <c r="A62" s="99" t="s">
        <v>64</v>
      </c>
      <c r="B62" s="42">
        <v>46550</v>
      </c>
      <c r="C62" s="42">
        <v>2</v>
      </c>
      <c r="D62" s="100">
        <v>471226</v>
      </c>
      <c r="E62" s="99">
        <f t="shared" si="5"/>
        <v>517778</v>
      </c>
      <c r="F62" s="42">
        <v>2557</v>
      </c>
      <c r="G62" s="101">
        <v>1669</v>
      </c>
      <c r="H62" s="43">
        <f t="shared" si="1"/>
        <v>4226</v>
      </c>
      <c r="I62" s="43">
        <f t="shared" si="2"/>
        <v>49109</v>
      </c>
      <c r="J62" s="43">
        <f t="shared" si="4"/>
        <v>472895</v>
      </c>
      <c r="K62" s="43">
        <f t="shared" si="3"/>
        <v>522004</v>
      </c>
    </row>
    <row r="63" spans="1:11" ht="11.25" customHeight="1">
      <c r="A63" s="99" t="s">
        <v>65</v>
      </c>
      <c r="B63" s="42">
        <v>357</v>
      </c>
      <c r="C63" s="42">
        <v>86</v>
      </c>
      <c r="D63" s="100">
        <v>5597</v>
      </c>
      <c r="E63" s="99">
        <f t="shared" si="5"/>
        <v>6040</v>
      </c>
      <c r="F63" s="42">
        <v>89</v>
      </c>
      <c r="G63" s="101">
        <v>1204</v>
      </c>
      <c r="H63" s="43">
        <f t="shared" si="1"/>
        <v>1293</v>
      </c>
      <c r="I63" s="43">
        <f t="shared" si="2"/>
        <v>532</v>
      </c>
      <c r="J63" s="43">
        <f t="shared" si="4"/>
        <v>6801</v>
      </c>
      <c r="K63" s="43">
        <f t="shared" si="3"/>
        <v>7333</v>
      </c>
    </row>
    <row r="64" spans="1:11" ht="11.25" customHeight="1">
      <c r="A64" s="99" t="s">
        <v>66</v>
      </c>
      <c r="B64" s="42">
        <v>4025</v>
      </c>
      <c r="C64" s="42">
        <v>47</v>
      </c>
      <c r="D64" s="100">
        <v>45824</v>
      </c>
      <c r="E64" s="99">
        <f t="shared" si="5"/>
        <v>49896</v>
      </c>
      <c r="F64" s="42">
        <v>472</v>
      </c>
      <c r="G64" s="101">
        <v>1432</v>
      </c>
      <c r="H64" s="43">
        <f t="shared" si="1"/>
        <v>1904</v>
      </c>
      <c r="I64" s="43">
        <f t="shared" si="2"/>
        <v>4544</v>
      </c>
      <c r="J64" s="43">
        <f t="shared" si="4"/>
        <v>47256</v>
      </c>
      <c r="K64" s="43">
        <f t="shared" si="3"/>
        <v>51800</v>
      </c>
    </row>
    <row r="65" spans="1:11" ht="11.25" customHeight="1">
      <c r="A65" s="99" t="s">
        <v>67</v>
      </c>
      <c r="B65" s="42">
        <v>1587</v>
      </c>
      <c r="C65" s="42">
        <v>1623</v>
      </c>
      <c r="D65" s="100">
        <v>36111</v>
      </c>
      <c r="E65" s="99">
        <f t="shared" si="5"/>
        <v>39321</v>
      </c>
      <c r="F65" s="42">
        <v>622</v>
      </c>
      <c r="G65" s="101">
        <v>8031</v>
      </c>
      <c r="H65" s="43">
        <f t="shared" si="1"/>
        <v>8653</v>
      </c>
      <c r="I65" s="43">
        <f t="shared" si="2"/>
        <v>3832</v>
      </c>
      <c r="J65" s="43">
        <f t="shared" si="4"/>
        <v>44142</v>
      </c>
      <c r="K65" s="43">
        <f t="shared" si="3"/>
        <v>47974</v>
      </c>
    </row>
    <row r="66" spans="1:11" ht="11.25" customHeight="1">
      <c r="A66" s="99" t="s">
        <v>68</v>
      </c>
      <c r="B66" s="42">
        <v>27228</v>
      </c>
      <c r="C66" s="42">
        <v>4899</v>
      </c>
      <c r="D66" s="100">
        <v>175920</v>
      </c>
      <c r="E66" s="99">
        <f t="shared" si="5"/>
        <v>208047</v>
      </c>
      <c r="F66" s="42">
        <v>34536</v>
      </c>
      <c r="G66" s="101">
        <v>39844</v>
      </c>
      <c r="H66" s="43">
        <f t="shared" si="1"/>
        <v>74380</v>
      </c>
      <c r="I66" s="43">
        <f t="shared" si="2"/>
        <v>66663</v>
      </c>
      <c r="J66" s="43">
        <f t="shared" si="4"/>
        <v>215764</v>
      </c>
      <c r="K66" s="43">
        <f t="shared" si="3"/>
        <v>282427</v>
      </c>
    </row>
    <row r="67" spans="1:11" ht="11.25" customHeight="1">
      <c r="A67" s="99" t="s">
        <v>69</v>
      </c>
      <c r="B67" s="42">
        <v>2396</v>
      </c>
      <c r="C67" s="42">
        <v>663</v>
      </c>
      <c r="D67" s="100">
        <v>12466</v>
      </c>
      <c r="E67" s="99">
        <f t="shared" si="5"/>
        <v>15525</v>
      </c>
      <c r="F67" s="42">
        <v>974</v>
      </c>
      <c r="G67" s="101">
        <v>2277</v>
      </c>
      <c r="H67" s="43">
        <f t="shared" si="1"/>
        <v>3251</v>
      </c>
      <c r="I67" s="43">
        <f t="shared" si="2"/>
        <v>4033</v>
      </c>
      <c r="J67" s="43">
        <f t="shared" si="4"/>
        <v>14743</v>
      </c>
      <c r="K67" s="43">
        <f t="shared" si="3"/>
        <v>18776</v>
      </c>
    </row>
    <row r="68" spans="1:1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row>
    <row r="69" spans="1:11" ht="11.25" customHeight="1">
      <c r="A69" s="99" t="s">
        <v>71</v>
      </c>
      <c r="B69" s="42">
        <v>107313</v>
      </c>
      <c r="C69" s="42">
        <v>8437</v>
      </c>
      <c r="D69" s="100">
        <v>361347</v>
      </c>
      <c r="E69" s="99">
        <f t="shared" si="5"/>
        <v>477097</v>
      </c>
      <c r="F69" s="42">
        <v>21086</v>
      </c>
      <c r="G69" s="101">
        <v>89154</v>
      </c>
      <c r="H69" s="43">
        <f t="shared" si="1"/>
        <v>110240</v>
      </c>
      <c r="I69" s="43">
        <f t="shared" si="2"/>
        <v>136836</v>
      </c>
      <c r="J69" s="43">
        <f t="shared" si="4"/>
        <v>450501</v>
      </c>
      <c r="K69" s="43">
        <f t="shared" si="3"/>
        <v>587337</v>
      </c>
    </row>
    <row r="70" spans="1:11" ht="11.25" customHeight="1">
      <c r="A70" s="99" t="s">
        <v>72</v>
      </c>
      <c r="B70" s="42">
        <v>382</v>
      </c>
      <c r="C70" s="42">
        <v>61</v>
      </c>
      <c r="D70" s="100">
        <v>2969</v>
      </c>
      <c r="E70" s="99">
        <f t="shared" si="5"/>
        <v>3412</v>
      </c>
      <c r="F70" s="42">
        <v>28</v>
      </c>
      <c r="G70" s="101">
        <v>359</v>
      </c>
      <c r="H70" s="43">
        <f t="shared" si="1"/>
        <v>387</v>
      </c>
      <c r="I70" s="43">
        <f t="shared" si="2"/>
        <v>471</v>
      </c>
      <c r="J70" s="43">
        <f t="shared" si="4"/>
        <v>3328</v>
      </c>
      <c r="K70" s="43">
        <f t="shared" si="3"/>
        <v>3799</v>
      </c>
    </row>
    <row r="71" spans="1:11" ht="11.25" customHeight="1">
      <c r="A71" s="99" t="s">
        <v>73</v>
      </c>
      <c r="B71" s="42">
        <v>15682</v>
      </c>
      <c r="C71" s="42">
        <v>6261</v>
      </c>
      <c r="D71" s="100">
        <v>191756</v>
      </c>
      <c r="E71" s="99">
        <f t="shared" si="5"/>
        <v>213699</v>
      </c>
      <c r="F71" s="42">
        <v>3727</v>
      </c>
      <c r="G71" s="101">
        <v>31698</v>
      </c>
      <c r="H71" s="43">
        <f t="shared" si="1"/>
        <v>35425</v>
      </c>
      <c r="I71" s="43">
        <f t="shared" si="2"/>
        <v>25670</v>
      </c>
      <c r="J71" s="43">
        <f t="shared" si="4"/>
        <v>223454</v>
      </c>
      <c r="K71" s="43">
        <f t="shared" si="3"/>
        <v>249124</v>
      </c>
    </row>
    <row r="72" spans="1:11" ht="11.25" customHeight="1">
      <c r="A72" s="99" t="s">
        <v>74</v>
      </c>
      <c r="B72" s="42">
        <v>15582</v>
      </c>
      <c r="C72" s="42">
        <v>2389</v>
      </c>
      <c r="D72" s="100">
        <v>130568</v>
      </c>
      <c r="E72" s="99">
        <f t="shared" si="5"/>
        <v>148539</v>
      </c>
      <c r="F72" s="42">
        <v>2032</v>
      </c>
      <c r="G72" s="101">
        <v>34550</v>
      </c>
      <c r="H72" s="43">
        <f t="shared" si="1"/>
        <v>36582</v>
      </c>
      <c r="I72" s="43">
        <f t="shared" si="2"/>
        <v>20003</v>
      </c>
      <c r="J72" s="43">
        <f t="shared" si="4"/>
        <v>165118</v>
      </c>
      <c r="K72" s="43">
        <f t="shared" si="3"/>
        <v>185121</v>
      </c>
    </row>
    <row r="73" spans="1:11" ht="11.25" customHeight="1">
      <c r="A73" s="99" t="s">
        <v>75</v>
      </c>
      <c r="B73" s="42">
        <v>0</v>
      </c>
      <c r="C73" s="42">
        <v>25</v>
      </c>
      <c r="D73" s="100">
        <v>119</v>
      </c>
      <c r="E73" s="99">
        <f t="shared" si="5"/>
        <v>144</v>
      </c>
      <c r="F73" s="42">
        <v>0</v>
      </c>
      <c r="G73" s="101">
        <v>0</v>
      </c>
      <c r="H73" s="43">
        <f t="shared" si="1"/>
        <v>0</v>
      </c>
      <c r="I73" s="43">
        <f t="shared" si="2"/>
        <v>25</v>
      </c>
      <c r="J73" s="43">
        <f t="shared" si="4"/>
        <v>119</v>
      </c>
      <c r="K73" s="43">
        <f t="shared" si="3"/>
        <v>144</v>
      </c>
    </row>
    <row r="74" spans="1:11" ht="11.25" customHeight="1">
      <c r="A74" s="99" t="s">
        <v>76</v>
      </c>
      <c r="B74" s="42">
        <v>90001</v>
      </c>
      <c r="C74" s="42">
        <v>3728</v>
      </c>
      <c r="D74" s="100">
        <v>656510</v>
      </c>
      <c r="E74" s="99">
        <f t="shared" si="5"/>
        <v>750239</v>
      </c>
      <c r="F74" s="42">
        <v>4421</v>
      </c>
      <c r="G74" s="101">
        <v>60524</v>
      </c>
      <c r="H74" s="43">
        <f t="shared" si="1"/>
        <v>64945</v>
      </c>
      <c r="I74" s="43">
        <f t="shared" si="2"/>
        <v>98150</v>
      </c>
      <c r="J74" s="43">
        <f t="shared" si="4"/>
        <v>717034</v>
      </c>
      <c r="K74" s="43">
        <f t="shared" si="3"/>
        <v>815184</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191347</v>
      </c>
      <c r="C76" s="42">
        <v>0</v>
      </c>
      <c r="D76" s="100">
        <v>688735</v>
      </c>
      <c r="E76" s="99">
        <f t="shared" si="5"/>
        <v>880082</v>
      </c>
      <c r="F76" s="42">
        <v>7172</v>
      </c>
      <c r="G76" s="101">
        <v>111645</v>
      </c>
      <c r="H76" s="43">
        <f t="shared" si="1"/>
        <v>118817</v>
      </c>
      <c r="I76" s="43">
        <f t="shared" si="2"/>
        <v>198519</v>
      </c>
      <c r="J76" s="43">
        <f t="shared" si="4"/>
        <v>800380</v>
      </c>
      <c r="K76" s="43">
        <f t="shared" si="3"/>
        <v>998899</v>
      </c>
    </row>
    <row r="77" spans="1:11" ht="11.25" customHeight="1">
      <c r="A77" s="99" t="s">
        <v>79</v>
      </c>
      <c r="B77" s="42">
        <v>101</v>
      </c>
      <c r="C77" s="42">
        <v>79</v>
      </c>
      <c r="D77" s="100">
        <v>1855</v>
      </c>
      <c r="E77" s="99">
        <f t="shared" si="5"/>
        <v>2035</v>
      </c>
      <c r="F77" s="42">
        <v>1</v>
      </c>
      <c r="G77" s="101">
        <v>243</v>
      </c>
      <c r="H77" s="43">
        <f t="shared" si="1"/>
        <v>244</v>
      </c>
      <c r="I77" s="43">
        <f t="shared" si="2"/>
        <v>181</v>
      </c>
      <c r="J77" s="43">
        <f t="shared" si="4"/>
        <v>2098</v>
      </c>
      <c r="K77" s="43">
        <f t="shared" si="3"/>
        <v>2279</v>
      </c>
    </row>
    <row r="78" spans="1:1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row>
    <row r="79" spans="1:11" ht="11.25" customHeight="1">
      <c r="A79" s="99" t="s">
        <v>81</v>
      </c>
      <c r="B79" s="42">
        <v>395</v>
      </c>
      <c r="C79" s="42">
        <v>0</v>
      </c>
      <c r="D79" s="100">
        <v>3243</v>
      </c>
      <c r="E79" s="99">
        <f t="shared" si="5"/>
        <v>3638</v>
      </c>
      <c r="F79" s="42">
        <v>75</v>
      </c>
      <c r="G79" s="101">
        <v>697</v>
      </c>
      <c r="H79" s="43">
        <f t="shared" si="1"/>
        <v>772</v>
      </c>
      <c r="I79" s="43">
        <f t="shared" si="2"/>
        <v>470</v>
      </c>
      <c r="J79" s="43">
        <f t="shared" si="4"/>
        <v>3940</v>
      </c>
      <c r="K79" s="43">
        <f t="shared" si="3"/>
        <v>4410</v>
      </c>
    </row>
    <row r="80" spans="1:11" ht="11.25" customHeight="1">
      <c r="A80" s="99" t="s">
        <v>82</v>
      </c>
      <c r="B80" s="42">
        <v>0</v>
      </c>
      <c r="C80" s="42">
        <v>156</v>
      </c>
      <c r="D80" s="100">
        <v>854</v>
      </c>
      <c r="E80" s="99">
        <f t="shared" si="5"/>
        <v>1010</v>
      </c>
      <c r="F80" s="42">
        <v>64</v>
      </c>
      <c r="G80" s="101">
        <v>547</v>
      </c>
      <c r="H80" s="43">
        <f t="shared" si="1"/>
        <v>611</v>
      </c>
      <c r="I80" s="43">
        <f t="shared" si="2"/>
        <v>220</v>
      </c>
      <c r="J80" s="43">
        <f t="shared" si="4"/>
        <v>1401</v>
      </c>
      <c r="K80" s="43">
        <f t="shared" si="3"/>
        <v>1621</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925</v>
      </c>
      <c r="C82" s="42">
        <v>0</v>
      </c>
      <c r="D82" s="100">
        <v>3371</v>
      </c>
      <c r="E82" s="99">
        <f t="shared" si="5"/>
        <v>4296</v>
      </c>
      <c r="F82" s="42">
        <v>1353</v>
      </c>
      <c r="G82" s="101">
        <v>1496</v>
      </c>
      <c r="H82" s="43">
        <f t="shared" si="1"/>
        <v>2849</v>
      </c>
      <c r="I82" s="43">
        <f t="shared" si="2"/>
        <v>2278</v>
      </c>
      <c r="J82" s="43">
        <f t="shared" si="4"/>
        <v>4867</v>
      </c>
      <c r="K82" s="43">
        <f t="shared" si="3"/>
        <v>7145</v>
      </c>
    </row>
    <row r="83" spans="1:11" ht="11.25" customHeight="1">
      <c r="A83" s="99" t="s">
        <v>85</v>
      </c>
      <c r="B83" s="42">
        <v>7863</v>
      </c>
      <c r="C83" s="42">
        <v>1592</v>
      </c>
      <c r="D83" s="100">
        <v>63249</v>
      </c>
      <c r="E83" s="99">
        <f t="shared" si="5"/>
        <v>72704</v>
      </c>
      <c r="F83" s="42">
        <v>598</v>
      </c>
      <c r="G83" s="101">
        <v>1181</v>
      </c>
      <c r="H83" s="43">
        <f t="shared" si="1"/>
        <v>1779</v>
      </c>
      <c r="I83" s="43">
        <f t="shared" si="2"/>
        <v>10053</v>
      </c>
      <c r="J83" s="43">
        <f t="shared" si="4"/>
        <v>64430</v>
      </c>
      <c r="K83" s="43">
        <f t="shared" si="3"/>
        <v>74483</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row>
    <row r="86" spans="1:11" ht="11.25" customHeight="1">
      <c r="A86" s="99" t="s">
        <v>88</v>
      </c>
      <c r="B86" s="42">
        <v>0</v>
      </c>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row>
    <row r="88" spans="1:11" ht="11.25" customHeight="1">
      <c r="A88" s="99" t="s">
        <v>90</v>
      </c>
      <c r="B88" s="42">
        <v>702</v>
      </c>
      <c r="C88" s="42">
        <v>185</v>
      </c>
      <c r="D88" s="100">
        <v>4379</v>
      </c>
      <c r="E88" s="99">
        <f t="shared" si="5"/>
        <v>5266</v>
      </c>
      <c r="F88" s="42">
        <v>303</v>
      </c>
      <c r="G88" s="101">
        <v>674</v>
      </c>
      <c r="H88" s="43">
        <f t="shared" si="1"/>
        <v>977</v>
      </c>
      <c r="I88" s="43">
        <f t="shared" si="2"/>
        <v>1190</v>
      </c>
      <c r="J88" s="43">
        <f t="shared" si="4"/>
        <v>5053</v>
      </c>
      <c r="K88" s="43">
        <f t="shared" si="3"/>
        <v>6243</v>
      </c>
    </row>
    <row r="89" spans="1:11" ht="11.25" customHeight="1">
      <c r="A89" s="99" t="s">
        <v>91</v>
      </c>
      <c r="B89" s="42">
        <v>5115</v>
      </c>
      <c r="C89" s="42">
        <v>39</v>
      </c>
      <c r="D89" s="100">
        <v>50392</v>
      </c>
      <c r="E89" s="99">
        <f t="shared" si="5"/>
        <v>55546</v>
      </c>
      <c r="F89" s="42">
        <v>329</v>
      </c>
      <c r="G89" s="101">
        <v>2880</v>
      </c>
      <c r="H89" s="43">
        <f t="shared" si="1"/>
        <v>3209</v>
      </c>
      <c r="I89" s="43">
        <f t="shared" si="2"/>
        <v>5483</v>
      </c>
      <c r="J89" s="43">
        <f t="shared" si="4"/>
        <v>53272</v>
      </c>
      <c r="K89" s="43">
        <f t="shared" si="3"/>
        <v>58755</v>
      </c>
    </row>
    <row r="90" spans="1:11" ht="11.25" customHeight="1">
      <c r="A90" s="99" t="s">
        <v>92</v>
      </c>
      <c r="B90" s="42">
        <v>89</v>
      </c>
      <c r="C90" s="42">
        <v>8</v>
      </c>
      <c r="D90" s="100">
        <v>7184</v>
      </c>
      <c r="E90" s="99">
        <f t="shared" si="5"/>
        <v>7281</v>
      </c>
      <c r="F90" s="42">
        <v>11</v>
      </c>
      <c r="G90" s="101">
        <v>203</v>
      </c>
      <c r="H90" s="43">
        <f t="shared" si="1"/>
        <v>214</v>
      </c>
      <c r="I90" s="43">
        <f t="shared" si="2"/>
        <v>108</v>
      </c>
      <c r="J90" s="43">
        <f t="shared" si="4"/>
        <v>7387</v>
      </c>
      <c r="K90" s="43">
        <f t="shared" si="3"/>
        <v>7495</v>
      </c>
    </row>
    <row r="91" spans="1:11" ht="11.25" customHeight="1">
      <c r="A91" s="99" t="s">
        <v>93</v>
      </c>
      <c r="B91" s="42">
        <v>40867</v>
      </c>
      <c r="C91" s="42">
        <v>19427</v>
      </c>
      <c r="D91" s="100">
        <v>557446</v>
      </c>
      <c r="E91" s="99">
        <f t="shared" si="5"/>
        <v>617740</v>
      </c>
      <c r="F91" s="42">
        <v>6784</v>
      </c>
      <c r="G91" s="101">
        <v>49550</v>
      </c>
      <c r="H91" s="43">
        <f t="shared" si="1"/>
        <v>56334</v>
      </c>
      <c r="I91" s="43">
        <f t="shared" si="2"/>
        <v>67078</v>
      </c>
      <c r="J91" s="43">
        <f t="shared" si="4"/>
        <v>606996</v>
      </c>
      <c r="K91" s="43">
        <f t="shared" si="3"/>
        <v>674074</v>
      </c>
    </row>
    <row r="92" spans="1:11" ht="11.25" customHeight="1">
      <c r="A92" s="99" t="s">
        <v>94</v>
      </c>
      <c r="B92" s="42">
        <v>55270</v>
      </c>
      <c r="C92" s="42">
        <v>0</v>
      </c>
      <c r="D92" s="100">
        <v>161985</v>
      </c>
      <c r="E92" s="99">
        <f t="shared" si="5"/>
        <v>217255</v>
      </c>
      <c r="F92" s="42">
        <v>974</v>
      </c>
      <c r="G92" s="101">
        <v>33362</v>
      </c>
      <c r="H92" s="43">
        <f t="shared" si="1"/>
        <v>34336</v>
      </c>
      <c r="I92" s="43">
        <f t="shared" si="2"/>
        <v>56244</v>
      </c>
      <c r="J92" s="43">
        <f t="shared" si="4"/>
        <v>195347</v>
      </c>
      <c r="K92" s="43">
        <f t="shared" si="3"/>
        <v>251591</v>
      </c>
    </row>
    <row r="93" spans="1:11" ht="11.25" customHeight="1">
      <c r="A93" s="99" t="s">
        <v>95</v>
      </c>
      <c r="B93" s="42">
        <v>59389</v>
      </c>
      <c r="C93" s="42">
        <v>0</v>
      </c>
      <c r="D93" s="100">
        <v>322940</v>
      </c>
      <c r="E93" s="99">
        <f t="shared" si="5"/>
        <v>382329</v>
      </c>
      <c r="F93" s="42">
        <v>244</v>
      </c>
      <c r="G93" s="101">
        <v>3042</v>
      </c>
      <c r="H93" s="43">
        <f t="shared" si="1"/>
        <v>3286</v>
      </c>
      <c r="I93" s="43">
        <f t="shared" si="2"/>
        <v>59633</v>
      </c>
      <c r="J93" s="43">
        <f t="shared" si="4"/>
        <v>325982</v>
      </c>
      <c r="K93" s="43">
        <f t="shared" si="3"/>
        <v>385615</v>
      </c>
    </row>
    <row r="94" spans="1:11" ht="11.25" customHeight="1">
      <c r="A94" s="99" t="s">
        <v>96</v>
      </c>
      <c r="B94" s="42">
        <v>63619</v>
      </c>
      <c r="C94" s="42">
        <v>2253</v>
      </c>
      <c r="D94" s="100">
        <v>455883</v>
      </c>
      <c r="E94" s="99">
        <f t="shared" si="5"/>
        <v>521755</v>
      </c>
      <c r="F94" s="42">
        <v>1635</v>
      </c>
      <c r="G94" s="101">
        <v>12024</v>
      </c>
      <c r="H94" s="43">
        <f t="shared" si="1"/>
        <v>13659</v>
      </c>
      <c r="I94" s="43">
        <f t="shared" si="2"/>
        <v>67507</v>
      </c>
      <c r="J94" s="43">
        <f t="shared" si="4"/>
        <v>467907</v>
      </c>
      <c r="K94" s="43">
        <f t="shared" si="3"/>
        <v>535414</v>
      </c>
    </row>
    <row r="95" spans="1:11" ht="11.25" customHeight="1">
      <c r="A95" s="99" t="s">
        <v>97</v>
      </c>
      <c r="B95" s="42">
        <v>5</v>
      </c>
      <c r="C95" s="42">
        <v>116</v>
      </c>
      <c r="D95" s="100">
        <v>1350</v>
      </c>
      <c r="E95" s="99">
        <f t="shared" si="5"/>
        <v>1471</v>
      </c>
      <c r="F95" s="42">
        <v>33</v>
      </c>
      <c r="G95" s="101">
        <v>852</v>
      </c>
      <c r="H95" s="43">
        <f t="shared" si="1"/>
        <v>885</v>
      </c>
      <c r="I95" s="43">
        <f t="shared" si="2"/>
        <v>154</v>
      </c>
      <c r="J95" s="43">
        <f t="shared" si="4"/>
        <v>2202</v>
      </c>
      <c r="K95" s="43">
        <f t="shared" si="3"/>
        <v>2356</v>
      </c>
    </row>
    <row r="96" spans="1:11" ht="11.25" customHeight="1">
      <c r="A96" s="99" t="s">
        <v>98</v>
      </c>
      <c r="B96" s="42">
        <v>58666</v>
      </c>
      <c r="C96" s="42">
        <v>823</v>
      </c>
      <c r="D96" s="100">
        <v>712934</v>
      </c>
      <c r="E96" s="99">
        <f t="shared" si="5"/>
        <v>772423</v>
      </c>
      <c r="F96" s="42">
        <v>11970</v>
      </c>
      <c r="G96" s="101">
        <v>20032</v>
      </c>
      <c r="H96" s="43">
        <f t="shared" si="1"/>
        <v>32002</v>
      </c>
      <c r="I96" s="43">
        <f t="shared" si="2"/>
        <v>71459</v>
      </c>
      <c r="J96" s="43">
        <f t="shared" si="4"/>
        <v>732966</v>
      </c>
      <c r="K96" s="43">
        <f t="shared" si="3"/>
        <v>804425</v>
      </c>
    </row>
    <row r="97" spans="1:11" ht="11.25" customHeight="1">
      <c r="A97" s="99" t="s">
        <v>99</v>
      </c>
      <c r="B97" s="42">
        <v>311</v>
      </c>
      <c r="C97" s="42">
        <v>0</v>
      </c>
      <c r="D97" s="100">
        <v>4788</v>
      </c>
      <c r="E97" s="99">
        <f t="shared" si="5"/>
        <v>5099</v>
      </c>
      <c r="F97" s="42">
        <v>20</v>
      </c>
      <c r="G97" s="101">
        <v>108</v>
      </c>
      <c r="H97" s="43">
        <f t="shared" si="1"/>
        <v>128</v>
      </c>
      <c r="I97" s="43">
        <f t="shared" si="2"/>
        <v>331</v>
      </c>
      <c r="J97" s="43">
        <f t="shared" si="4"/>
        <v>4896</v>
      </c>
      <c r="K97" s="43">
        <f t="shared" si="3"/>
        <v>5227</v>
      </c>
    </row>
    <row r="98" spans="1:11" ht="11.25" customHeight="1">
      <c r="A98" s="99" t="s">
        <v>100</v>
      </c>
      <c r="B98" s="42">
        <v>5734</v>
      </c>
      <c r="C98" s="42">
        <v>73</v>
      </c>
      <c r="D98" s="100">
        <v>60604</v>
      </c>
      <c r="E98" s="99">
        <f t="shared" si="5"/>
        <v>66411</v>
      </c>
      <c r="F98" s="42">
        <v>379</v>
      </c>
      <c r="G98" s="101">
        <v>1505</v>
      </c>
      <c r="H98" s="43">
        <f t="shared" si="1"/>
        <v>1884</v>
      </c>
      <c r="I98" s="43">
        <f t="shared" si="2"/>
        <v>6186</v>
      </c>
      <c r="J98" s="43">
        <f t="shared" si="4"/>
        <v>62109</v>
      </c>
      <c r="K98" s="43">
        <f t="shared" si="3"/>
        <v>68295</v>
      </c>
    </row>
    <row r="99" spans="1:11" ht="11.25" customHeight="1">
      <c r="A99" s="99" t="s">
        <v>101</v>
      </c>
      <c r="B99" s="42">
        <v>974</v>
      </c>
      <c r="C99" s="42">
        <v>80</v>
      </c>
      <c r="D99" s="100">
        <v>8958</v>
      </c>
      <c r="E99" s="99">
        <f t="shared" si="5"/>
        <v>10012</v>
      </c>
      <c r="F99" s="42">
        <v>17</v>
      </c>
      <c r="G99" s="101">
        <v>947</v>
      </c>
      <c r="H99" s="43">
        <f t="shared" si="1"/>
        <v>964</v>
      </c>
      <c r="I99" s="43">
        <f t="shared" si="2"/>
        <v>1071</v>
      </c>
      <c r="J99" s="43">
        <f t="shared" si="4"/>
        <v>9905</v>
      </c>
      <c r="K99" s="43">
        <f t="shared" si="3"/>
        <v>10976</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v>0</v>
      </c>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1152</v>
      </c>
      <c r="C104" s="42">
        <v>48</v>
      </c>
      <c r="D104" s="100">
        <v>23963</v>
      </c>
      <c r="E104" s="99">
        <f t="shared" si="5"/>
        <v>25163</v>
      </c>
      <c r="F104" s="42">
        <v>1278</v>
      </c>
      <c r="G104" s="101">
        <v>81773</v>
      </c>
      <c r="H104" s="43">
        <f t="shared" si="1"/>
        <v>83051</v>
      </c>
      <c r="I104" s="43">
        <f t="shared" si="2"/>
        <v>2478</v>
      </c>
      <c r="J104" s="43">
        <f t="shared" si="4"/>
        <v>105736</v>
      </c>
      <c r="K104" s="43">
        <f t="shared" si="3"/>
        <v>108214</v>
      </c>
    </row>
    <row r="105" spans="1:1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row>
    <row r="106" spans="1:11" ht="11.25" customHeight="1">
      <c r="A106" s="99" t="s">
        <v>108</v>
      </c>
      <c r="B106" s="42">
        <v>13912</v>
      </c>
      <c r="C106" s="42">
        <v>13395</v>
      </c>
      <c r="D106" s="100">
        <v>210309</v>
      </c>
      <c r="E106" s="99">
        <f t="shared" si="5"/>
        <v>237616</v>
      </c>
      <c r="F106" s="42">
        <v>6471</v>
      </c>
      <c r="G106" s="101">
        <v>46463</v>
      </c>
      <c r="H106" s="43">
        <f t="shared" si="1"/>
        <v>52934</v>
      </c>
      <c r="I106" s="43">
        <f t="shared" si="2"/>
        <v>33778</v>
      </c>
      <c r="J106" s="43">
        <f t="shared" si="4"/>
        <v>256772</v>
      </c>
      <c r="K106" s="43">
        <f t="shared" si="3"/>
        <v>290550</v>
      </c>
    </row>
    <row r="107" spans="1:11" ht="11.25" customHeight="1">
      <c r="A107" s="99" t="s">
        <v>109</v>
      </c>
      <c r="B107" s="42">
        <v>1571</v>
      </c>
      <c r="C107" s="42">
        <v>892</v>
      </c>
      <c r="D107" s="100">
        <v>23887</v>
      </c>
      <c r="E107" s="99">
        <f t="shared" si="5"/>
        <v>26350</v>
      </c>
      <c r="F107" s="42">
        <v>1535</v>
      </c>
      <c r="G107" s="101">
        <v>12851</v>
      </c>
      <c r="H107" s="43">
        <f t="shared" si="1"/>
        <v>14386</v>
      </c>
      <c r="I107" s="43">
        <f t="shared" si="2"/>
        <v>3998</v>
      </c>
      <c r="J107" s="43">
        <f t="shared" si="4"/>
        <v>36738</v>
      </c>
      <c r="K107" s="43">
        <f t="shared" si="3"/>
        <v>40736</v>
      </c>
    </row>
    <row r="108" spans="1:11" ht="11.25" customHeight="1">
      <c r="A108" s="99" t="s">
        <v>110</v>
      </c>
      <c r="B108" s="42">
        <v>120477</v>
      </c>
      <c r="C108" s="42">
        <v>36779</v>
      </c>
      <c r="D108" s="100">
        <v>945051</v>
      </c>
      <c r="E108" s="99">
        <f t="shared" si="5"/>
        <v>1102307</v>
      </c>
      <c r="F108" s="42">
        <v>5323</v>
      </c>
      <c r="G108" s="101">
        <v>26435</v>
      </c>
      <c r="H108" s="43">
        <f t="shared" si="1"/>
        <v>31758</v>
      </c>
      <c r="I108" s="43">
        <f t="shared" si="2"/>
        <v>162579</v>
      </c>
      <c r="J108" s="43">
        <f t="shared" si="4"/>
        <v>971486</v>
      </c>
      <c r="K108" s="43">
        <f t="shared" si="3"/>
        <v>1134065</v>
      </c>
    </row>
    <row r="109" spans="1:11" ht="11.25" customHeight="1">
      <c r="A109" s="99" t="s">
        <v>111</v>
      </c>
      <c r="B109" s="42">
        <v>173453</v>
      </c>
      <c r="C109" s="42">
        <v>44216</v>
      </c>
      <c r="D109" s="100">
        <v>1736788</v>
      </c>
      <c r="E109" s="99">
        <f t="shared" si="5"/>
        <v>1954457</v>
      </c>
      <c r="F109" s="42">
        <v>15452</v>
      </c>
      <c r="G109" s="101">
        <v>205544</v>
      </c>
      <c r="H109" s="43">
        <f t="shared" si="1"/>
        <v>220996</v>
      </c>
      <c r="I109" s="43">
        <f t="shared" si="2"/>
        <v>233121</v>
      </c>
      <c r="J109" s="43">
        <f t="shared" si="4"/>
        <v>1942332</v>
      </c>
      <c r="K109" s="43">
        <f t="shared" si="3"/>
        <v>2175453</v>
      </c>
    </row>
    <row r="110" spans="1:11" ht="11.25" customHeight="1">
      <c r="A110" s="99" t="s">
        <v>112</v>
      </c>
      <c r="B110" s="42">
        <v>1403</v>
      </c>
      <c r="C110" s="42">
        <v>875</v>
      </c>
      <c r="D110" s="100">
        <v>23665</v>
      </c>
      <c r="E110" s="99">
        <f t="shared" si="5"/>
        <v>25943</v>
      </c>
      <c r="F110" s="42">
        <v>1408</v>
      </c>
      <c r="G110" s="101">
        <v>3212</v>
      </c>
      <c r="H110" s="43">
        <f t="shared" si="1"/>
        <v>4620</v>
      </c>
      <c r="I110" s="43">
        <f t="shared" si="2"/>
        <v>3686</v>
      </c>
      <c r="J110" s="43">
        <f t="shared" si="4"/>
        <v>26877</v>
      </c>
      <c r="K110" s="43">
        <f t="shared" si="3"/>
        <v>30563</v>
      </c>
    </row>
    <row r="111" spans="1:11" ht="11.25" customHeight="1">
      <c r="A111" s="99" t="s">
        <v>113</v>
      </c>
      <c r="B111" s="42">
        <v>384</v>
      </c>
      <c r="C111" s="42">
        <v>403</v>
      </c>
      <c r="D111" s="100">
        <v>10527</v>
      </c>
      <c r="E111" s="99">
        <f t="shared" si="5"/>
        <v>11314</v>
      </c>
      <c r="F111" s="42">
        <v>217</v>
      </c>
      <c r="G111" s="101">
        <v>6394</v>
      </c>
      <c r="H111" s="43">
        <f t="shared" si="1"/>
        <v>6611</v>
      </c>
      <c r="I111" s="43">
        <f t="shared" si="2"/>
        <v>1004</v>
      </c>
      <c r="J111" s="43">
        <f t="shared" si="4"/>
        <v>16921</v>
      </c>
      <c r="K111" s="43">
        <f t="shared" si="3"/>
        <v>17925</v>
      </c>
    </row>
    <row r="112" spans="1:11"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row>
    <row r="113" spans="1:11" ht="11.25" customHeight="1">
      <c r="A113" s="99" t="s">
        <v>115</v>
      </c>
      <c r="B113" s="42">
        <v>0</v>
      </c>
      <c r="C113" s="42">
        <v>0</v>
      </c>
      <c r="D113" s="100">
        <v>0</v>
      </c>
      <c r="E113" s="99">
        <f t="shared" si="5"/>
        <v>0</v>
      </c>
      <c r="F113" s="42"/>
      <c r="G113" s="101">
        <v>0</v>
      </c>
      <c r="H113" s="43">
        <f t="shared" si="1"/>
        <v>0</v>
      </c>
      <c r="I113" s="43">
        <f t="shared" si="2"/>
        <v>0</v>
      </c>
      <c r="J113" s="43">
        <f t="shared" si="4"/>
        <v>0</v>
      </c>
      <c r="K113" s="43">
        <f t="shared" si="3"/>
        <v>0</v>
      </c>
    </row>
    <row r="114" spans="1:11" ht="11.25" customHeight="1">
      <c r="A114" s="99" t="s">
        <v>116</v>
      </c>
      <c r="B114" s="42">
        <v>55491</v>
      </c>
      <c r="C114" s="42">
        <v>116</v>
      </c>
      <c r="D114" s="100">
        <v>283152</v>
      </c>
      <c r="E114" s="99">
        <f t="shared" si="5"/>
        <v>338759</v>
      </c>
      <c r="F114" s="42">
        <v>777</v>
      </c>
      <c r="G114" s="101">
        <v>1588</v>
      </c>
      <c r="H114" s="43">
        <f t="shared" si="1"/>
        <v>2365</v>
      </c>
      <c r="I114" s="43">
        <f t="shared" si="2"/>
        <v>56384</v>
      </c>
      <c r="J114" s="43">
        <f t="shared" si="4"/>
        <v>284740</v>
      </c>
      <c r="K114" s="43">
        <f t="shared" si="3"/>
        <v>341124</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v>0</v>
      </c>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2286092</v>
      </c>
      <c r="C123" s="43">
        <f>SUM(C25:C122)</f>
        <v>1059730</v>
      </c>
      <c r="D123" s="43">
        <f>SUM(D25:D120)</f>
        <v>32425598</v>
      </c>
      <c r="E123" s="43">
        <f>SUM(E25:E120)</f>
        <v>35771420</v>
      </c>
      <c r="F123" s="95">
        <f>SUM(F25:F120)</f>
        <v>544378</v>
      </c>
      <c r="G123" s="43">
        <f>SUM(G25:G120)</f>
        <v>3560053</v>
      </c>
      <c r="H123" s="43">
        <f>F123+G123</f>
        <v>4104431</v>
      </c>
      <c r="I123" s="43">
        <f>SUM(I25:I120)</f>
        <v>3890200</v>
      </c>
      <c r="J123" s="43">
        <f>D123+G123</f>
        <v>35985651</v>
      </c>
      <c r="K123" s="43">
        <f>E123+H123</f>
        <v>39875851</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119" t="s">
        <v>158</v>
      </c>
    </row>
    <row r="131" ht="11.25" customHeight="1">
      <c r="A131" s="70" t="s">
        <v>159</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1.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141</v>
      </c>
      <c r="B1" s="76"/>
      <c r="C1" s="76"/>
      <c r="D1" s="76"/>
      <c r="E1" s="76"/>
      <c r="F1" s="76"/>
      <c r="G1" s="76"/>
      <c r="H1" s="76"/>
      <c r="I1" s="76"/>
      <c r="J1" s="76"/>
      <c r="K1" s="76"/>
      <c r="L1" s="76"/>
    </row>
    <row r="2" spans="1:12" s="105" customFormat="1" ht="11.25" customHeight="1">
      <c r="A2" s="75" t="s">
        <v>142</v>
      </c>
      <c r="B2" s="75"/>
      <c r="C2" s="75"/>
      <c r="D2" s="75"/>
      <c r="E2" s="75"/>
      <c r="F2" s="75" t="s">
        <v>142</v>
      </c>
      <c r="G2" s="75"/>
      <c r="H2" s="75"/>
      <c r="I2" s="75"/>
      <c r="J2" s="75"/>
      <c r="K2" s="75"/>
      <c r="L2" s="75"/>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164</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165</v>
      </c>
      <c r="C22" s="81"/>
      <c r="D22" s="15" t="s">
        <v>132</v>
      </c>
      <c r="E22" s="15" t="s">
        <v>26</v>
      </c>
      <c r="F22" s="15" t="s">
        <v>165</v>
      </c>
      <c r="G22" s="15" t="s">
        <v>132</v>
      </c>
      <c r="H22" s="15" t="s">
        <v>26</v>
      </c>
      <c r="I22" s="15" t="s">
        <v>165</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2341</v>
      </c>
      <c r="C24" s="42">
        <v>77</v>
      </c>
      <c r="D24" s="101">
        <v>22889</v>
      </c>
      <c r="E24" s="99">
        <f aca="true" t="shared" si="0" ref="E24:E119">SUM(B24:D24)</f>
        <v>25307</v>
      </c>
      <c r="F24" s="42">
        <v>958</v>
      </c>
      <c r="G24" s="101">
        <v>8308</v>
      </c>
      <c r="H24" s="43">
        <f aca="true" t="shared" si="1" ref="H24:H119">SUM(F24:G24)</f>
        <v>9266</v>
      </c>
      <c r="I24" s="43">
        <f aca="true" t="shared" si="2" ref="I24:I119">SUM(B24+C24+F24)</f>
        <v>3376</v>
      </c>
      <c r="J24" s="43">
        <f aca="true" t="shared" si="3" ref="J24:J119">SUM(D24+G24)</f>
        <v>31197</v>
      </c>
      <c r="K24" s="99">
        <f>SUM(I24:J24)</f>
        <v>34573</v>
      </c>
      <c r="L24" s="42">
        <v>7413</v>
      </c>
    </row>
    <row r="25" spans="1:12" s="108" customFormat="1" ht="11.25" customHeight="1">
      <c r="A25" s="99" t="s">
        <v>28</v>
      </c>
      <c r="B25" s="42">
        <v>3458</v>
      </c>
      <c r="C25" s="42">
        <v>23</v>
      </c>
      <c r="D25" s="101">
        <v>44175</v>
      </c>
      <c r="E25" s="99">
        <f t="shared" si="0"/>
        <v>47656</v>
      </c>
      <c r="F25" s="42">
        <v>13</v>
      </c>
      <c r="G25" s="101">
        <v>1066</v>
      </c>
      <c r="H25" s="43">
        <f t="shared" si="1"/>
        <v>1079</v>
      </c>
      <c r="I25" s="43">
        <f t="shared" si="2"/>
        <v>3494</v>
      </c>
      <c r="J25" s="43">
        <f t="shared" si="3"/>
        <v>45241</v>
      </c>
      <c r="K25" s="99">
        <f aca="true" t="shared" si="4" ref="K25:K119">SUM(E25+H25)</f>
        <v>48735</v>
      </c>
      <c r="L25" s="42">
        <v>717</v>
      </c>
    </row>
    <row r="26" spans="1:12" s="108" customFormat="1" ht="11.25" customHeight="1">
      <c r="A26" s="99" t="s">
        <v>29</v>
      </c>
      <c r="B26" s="42">
        <v>1640</v>
      </c>
      <c r="C26" s="42">
        <v>34</v>
      </c>
      <c r="D26" s="101">
        <v>14981</v>
      </c>
      <c r="E26" s="99">
        <f t="shared" si="0"/>
        <v>16655</v>
      </c>
      <c r="F26" s="42">
        <v>203</v>
      </c>
      <c r="G26" s="101">
        <v>1893</v>
      </c>
      <c r="H26" s="43">
        <f t="shared" si="1"/>
        <v>2096</v>
      </c>
      <c r="I26" s="43">
        <f t="shared" si="2"/>
        <v>1877</v>
      </c>
      <c r="J26" s="43">
        <f t="shared" si="3"/>
        <v>16874</v>
      </c>
      <c r="K26" s="99">
        <f t="shared" si="4"/>
        <v>18751</v>
      </c>
      <c r="L26" s="42">
        <v>854</v>
      </c>
    </row>
    <row r="27" spans="1:12" s="108" customFormat="1" ht="11.25" customHeight="1">
      <c r="A27" s="99" t="s">
        <v>136</v>
      </c>
      <c r="B27" s="42">
        <v>1607</v>
      </c>
      <c r="C27" s="42">
        <v>1690</v>
      </c>
      <c r="D27" s="101">
        <v>21058</v>
      </c>
      <c r="E27" s="99">
        <f t="shared" si="0"/>
        <v>24355</v>
      </c>
      <c r="F27" s="42">
        <v>878</v>
      </c>
      <c r="G27" s="101">
        <v>5811</v>
      </c>
      <c r="H27" s="43">
        <f t="shared" si="1"/>
        <v>6689</v>
      </c>
      <c r="I27" s="43">
        <f t="shared" si="2"/>
        <v>4175</v>
      </c>
      <c r="J27" s="43">
        <f t="shared" si="3"/>
        <v>26869</v>
      </c>
      <c r="K27" s="99">
        <f t="shared" si="4"/>
        <v>31044</v>
      </c>
      <c r="L27" s="42">
        <v>1702</v>
      </c>
    </row>
    <row r="28" spans="1:12" s="108" customFormat="1" ht="11.25" customHeight="1">
      <c r="A28" s="99" t="s">
        <v>31</v>
      </c>
      <c r="B28" s="42">
        <v>57</v>
      </c>
      <c r="C28" s="42">
        <v>617</v>
      </c>
      <c r="D28" s="101">
        <v>3581</v>
      </c>
      <c r="E28" s="99">
        <f t="shared" si="0"/>
        <v>4255</v>
      </c>
      <c r="F28" s="42">
        <v>9</v>
      </c>
      <c r="G28" s="101">
        <v>232</v>
      </c>
      <c r="H28" s="43">
        <f t="shared" si="1"/>
        <v>241</v>
      </c>
      <c r="I28" s="43">
        <f t="shared" si="2"/>
        <v>683</v>
      </c>
      <c r="J28" s="43">
        <f t="shared" si="3"/>
        <v>3813</v>
      </c>
      <c r="K28" s="99">
        <f t="shared" si="4"/>
        <v>4496</v>
      </c>
      <c r="L28" s="42">
        <v>257</v>
      </c>
    </row>
    <row r="29" spans="1:12" s="108" customFormat="1" ht="11.25" customHeight="1">
      <c r="A29" s="99" t="s">
        <v>32</v>
      </c>
      <c r="B29" s="42">
        <v>4615</v>
      </c>
      <c r="C29" s="42">
        <v>96</v>
      </c>
      <c r="D29" s="101">
        <v>20927</v>
      </c>
      <c r="E29" s="99">
        <f t="shared" si="0"/>
        <v>25638</v>
      </c>
      <c r="F29" s="42">
        <v>5</v>
      </c>
      <c r="G29" s="101">
        <v>28</v>
      </c>
      <c r="H29" s="43">
        <f t="shared" si="1"/>
        <v>33</v>
      </c>
      <c r="I29" s="43">
        <f t="shared" si="2"/>
        <v>4716</v>
      </c>
      <c r="J29" s="43">
        <f t="shared" si="3"/>
        <v>20955</v>
      </c>
      <c r="K29" s="99">
        <f t="shared" si="4"/>
        <v>25671</v>
      </c>
      <c r="L29" s="42">
        <v>66</v>
      </c>
    </row>
    <row r="30" spans="1:12" s="108" customFormat="1" ht="11.25" customHeight="1">
      <c r="A30" s="99" t="s">
        <v>33</v>
      </c>
      <c r="B30" s="42">
        <v>3439</v>
      </c>
      <c r="C30" s="42">
        <v>27656</v>
      </c>
      <c r="D30" s="101">
        <v>271599</v>
      </c>
      <c r="E30" s="99">
        <f t="shared" si="0"/>
        <v>302694</v>
      </c>
      <c r="F30" s="42">
        <v>3094</v>
      </c>
      <c r="G30" s="101">
        <v>25848</v>
      </c>
      <c r="H30" s="43">
        <f t="shared" si="1"/>
        <v>28942</v>
      </c>
      <c r="I30" s="43">
        <f t="shared" si="2"/>
        <v>34189</v>
      </c>
      <c r="J30" s="43">
        <f t="shared" si="3"/>
        <v>297447</v>
      </c>
      <c r="K30" s="99">
        <f t="shared" si="4"/>
        <v>331636</v>
      </c>
      <c r="L30" s="42">
        <v>24634</v>
      </c>
    </row>
    <row r="31" spans="1:12" s="108" customFormat="1" ht="11.25" customHeight="1">
      <c r="A31" s="99" t="s">
        <v>34</v>
      </c>
      <c r="B31" s="42">
        <v>8</v>
      </c>
      <c r="C31" s="42">
        <v>0</v>
      </c>
      <c r="D31" s="101">
        <v>69</v>
      </c>
      <c r="E31" s="99">
        <f t="shared" si="0"/>
        <v>77</v>
      </c>
      <c r="F31" s="42">
        <v>1</v>
      </c>
      <c r="G31" s="101">
        <v>0</v>
      </c>
      <c r="H31" s="43">
        <f t="shared" si="1"/>
        <v>1</v>
      </c>
      <c r="I31" s="43">
        <f t="shared" si="2"/>
        <v>9</v>
      </c>
      <c r="J31" s="43">
        <f t="shared" si="3"/>
        <v>69</v>
      </c>
      <c r="K31" s="99">
        <f t="shared" si="4"/>
        <v>78</v>
      </c>
      <c r="L31" s="42">
        <v>166</v>
      </c>
    </row>
    <row r="32" spans="1:12" s="108" customFormat="1" ht="11.25" customHeight="1">
      <c r="A32" s="99" t="s">
        <v>35</v>
      </c>
      <c r="B32" s="42">
        <v>0</v>
      </c>
      <c r="C32" s="42">
        <v>111</v>
      </c>
      <c r="D32" s="101">
        <v>1269</v>
      </c>
      <c r="E32" s="99">
        <f t="shared" si="0"/>
        <v>1380</v>
      </c>
      <c r="F32" s="42">
        <v>394</v>
      </c>
      <c r="G32" s="101">
        <v>622</v>
      </c>
      <c r="H32" s="43">
        <f t="shared" si="1"/>
        <v>1016</v>
      </c>
      <c r="I32" s="43">
        <f t="shared" si="2"/>
        <v>505</v>
      </c>
      <c r="J32" s="43">
        <f t="shared" si="3"/>
        <v>1891</v>
      </c>
      <c r="K32" s="99">
        <f t="shared" si="4"/>
        <v>2396</v>
      </c>
      <c r="L32" s="42">
        <v>0</v>
      </c>
    </row>
    <row r="33" spans="1:12" s="108" customFormat="1" ht="11.25" customHeight="1">
      <c r="A33" s="99" t="s">
        <v>36</v>
      </c>
      <c r="B33" s="42">
        <v>10839</v>
      </c>
      <c r="C33" s="42">
        <v>0</v>
      </c>
      <c r="D33" s="101">
        <v>159555</v>
      </c>
      <c r="E33" s="99">
        <f t="shared" si="0"/>
        <v>170394</v>
      </c>
      <c r="F33" s="42">
        <v>8</v>
      </c>
      <c r="G33" s="101">
        <v>766</v>
      </c>
      <c r="H33" s="43">
        <f t="shared" si="1"/>
        <v>774</v>
      </c>
      <c r="I33" s="43">
        <f t="shared" si="2"/>
        <v>10847</v>
      </c>
      <c r="J33" s="43">
        <f t="shared" si="3"/>
        <v>160321</v>
      </c>
      <c r="K33" s="99">
        <f t="shared" si="4"/>
        <v>171168</v>
      </c>
      <c r="L33" s="42">
        <v>11389</v>
      </c>
    </row>
    <row r="34" spans="1:12" s="108" customFormat="1" ht="11.25" customHeight="1">
      <c r="A34" s="99" t="s">
        <v>37</v>
      </c>
      <c r="B34" s="42">
        <v>43717</v>
      </c>
      <c r="C34" s="42">
        <v>86004</v>
      </c>
      <c r="D34" s="101">
        <v>774501</v>
      </c>
      <c r="E34" s="99">
        <f t="shared" si="0"/>
        <v>904222</v>
      </c>
      <c r="F34" s="42">
        <v>66396</v>
      </c>
      <c r="G34" s="101">
        <v>366679</v>
      </c>
      <c r="H34" s="43">
        <f t="shared" si="1"/>
        <v>433075</v>
      </c>
      <c r="I34" s="43">
        <f t="shared" si="2"/>
        <v>196117</v>
      </c>
      <c r="J34" s="43">
        <f t="shared" si="3"/>
        <v>1141180</v>
      </c>
      <c r="K34" s="99">
        <f t="shared" si="4"/>
        <v>1337297</v>
      </c>
      <c r="L34" s="42">
        <v>206053</v>
      </c>
    </row>
    <row r="35" spans="1:12" s="108" customFormat="1" ht="11.25" customHeight="1">
      <c r="A35" s="99" t="s">
        <v>38</v>
      </c>
      <c r="B35" s="42">
        <v>1178</v>
      </c>
      <c r="C35" s="42">
        <v>60</v>
      </c>
      <c r="D35" s="101">
        <v>10218</v>
      </c>
      <c r="E35" s="99">
        <f t="shared" si="0"/>
        <v>11456</v>
      </c>
      <c r="F35" s="42">
        <v>163</v>
      </c>
      <c r="G35" s="101">
        <v>1171</v>
      </c>
      <c r="H35" s="43">
        <f t="shared" si="1"/>
        <v>1334</v>
      </c>
      <c r="I35" s="43">
        <f t="shared" si="2"/>
        <v>1401</v>
      </c>
      <c r="J35" s="43">
        <f t="shared" si="3"/>
        <v>11389</v>
      </c>
      <c r="K35" s="99">
        <f t="shared" si="4"/>
        <v>12790</v>
      </c>
      <c r="L35" s="42">
        <v>0</v>
      </c>
    </row>
    <row r="36" spans="1:12" s="108" customFormat="1" ht="11.25" customHeight="1">
      <c r="A36" s="99" t="s">
        <v>39</v>
      </c>
      <c r="B36" s="42">
        <v>16485</v>
      </c>
      <c r="C36" s="42">
        <v>12212</v>
      </c>
      <c r="D36" s="101">
        <v>187337</v>
      </c>
      <c r="E36" s="99">
        <f t="shared" si="0"/>
        <v>216034</v>
      </c>
      <c r="F36" s="42">
        <v>2185</v>
      </c>
      <c r="G36" s="101">
        <v>33415</v>
      </c>
      <c r="H36" s="43">
        <f t="shared" si="1"/>
        <v>35600</v>
      </c>
      <c r="I36" s="43">
        <f t="shared" si="2"/>
        <v>30882</v>
      </c>
      <c r="J36" s="43">
        <f t="shared" si="3"/>
        <v>220752</v>
      </c>
      <c r="K36" s="99">
        <f t="shared" si="4"/>
        <v>251634</v>
      </c>
      <c r="L36" s="42">
        <v>40604</v>
      </c>
    </row>
    <row r="37" spans="1:12" s="108" customFormat="1" ht="11.25" customHeight="1">
      <c r="A37" s="99" t="s">
        <v>40</v>
      </c>
      <c r="B37" s="42">
        <v>11115</v>
      </c>
      <c r="C37" s="42">
        <v>3514</v>
      </c>
      <c r="D37" s="101">
        <v>114573</v>
      </c>
      <c r="E37" s="99">
        <f t="shared" si="0"/>
        <v>129202</v>
      </c>
      <c r="F37" s="42">
        <v>8059</v>
      </c>
      <c r="G37" s="101">
        <v>75725</v>
      </c>
      <c r="H37" s="43">
        <f t="shared" si="1"/>
        <v>83784</v>
      </c>
      <c r="I37" s="43">
        <f t="shared" si="2"/>
        <v>22688</v>
      </c>
      <c r="J37" s="43">
        <f t="shared" si="3"/>
        <v>190298</v>
      </c>
      <c r="K37" s="99">
        <f t="shared" si="4"/>
        <v>212986</v>
      </c>
      <c r="L37" s="42">
        <v>8997</v>
      </c>
    </row>
    <row r="38" spans="1:12" s="108" customFormat="1" ht="11.25" customHeight="1">
      <c r="A38" s="99" t="s">
        <v>41</v>
      </c>
      <c r="B38" s="42">
        <v>198</v>
      </c>
      <c r="C38" s="42">
        <v>841</v>
      </c>
      <c r="D38" s="101">
        <v>8890</v>
      </c>
      <c r="E38" s="99">
        <f t="shared" si="0"/>
        <v>9929</v>
      </c>
      <c r="F38" s="42">
        <v>2912</v>
      </c>
      <c r="G38" s="101">
        <v>20962</v>
      </c>
      <c r="H38" s="43">
        <f t="shared" si="1"/>
        <v>23874</v>
      </c>
      <c r="I38" s="43">
        <f t="shared" si="2"/>
        <v>3951</v>
      </c>
      <c r="J38" s="43">
        <f t="shared" si="3"/>
        <v>29852</v>
      </c>
      <c r="K38" s="99">
        <f t="shared" si="4"/>
        <v>33803</v>
      </c>
      <c r="L38" s="42">
        <v>4188</v>
      </c>
    </row>
    <row r="39" spans="1:12" s="108" customFormat="1" ht="11.25" customHeight="1">
      <c r="A39" s="99" t="s">
        <v>42</v>
      </c>
      <c r="B39" s="42">
        <v>2</v>
      </c>
      <c r="C39" s="42">
        <v>216</v>
      </c>
      <c r="D39" s="101">
        <v>9166</v>
      </c>
      <c r="E39" s="99">
        <f t="shared" si="0"/>
        <v>9384</v>
      </c>
      <c r="F39" s="42">
        <v>2253</v>
      </c>
      <c r="G39" s="101">
        <v>10756</v>
      </c>
      <c r="H39" s="43">
        <f t="shared" si="1"/>
        <v>13009</v>
      </c>
      <c r="I39" s="43">
        <f t="shared" si="2"/>
        <v>2471</v>
      </c>
      <c r="J39" s="43">
        <f t="shared" si="3"/>
        <v>19922</v>
      </c>
      <c r="K39" s="99">
        <f t="shared" si="4"/>
        <v>22393</v>
      </c>
      <c r="L39" s="42">
        <v>49247</v>
      </c>
    </row>
    <row r="40" spans="1:12" s="108" customFormat="1" ht="11.25" customHeight="1">
      <c r="A40" s="99" t="s">
        <v>43</v>
      </c>
      <c r="B40" s="42">
        <v>47</v>
      </c>
      <c r="C40" s="42">
        <v>5271</v>
      </c>
      <c r="D40" s="101">
        <v>32079</v>
      </c>
      <c r="E40" s="99">
        <f t="shared" si="0"/>
        <v>37397</v>
      </c>
      <c r="F40" s="42">
        <v>2520</v>
      </c>
      <c r="G40" s="101">
        <v>12724</v>
      </c>
      <c r="H40" s="43">
        <f t="shared" si="1"/>
        <v>15244</v>
      </c>
      <c r="I40" s="43">
        <f t="shared" si="2"/>
        <v>7838</v>
      </c>
      <c r="J40" s="43">
        <f t="shared" si="3"/>
        <v>44803</v>
      </c>
      <c r="K40" s="99">
        <f t="shared" si="4"/>
        <v>52641</v>
      </c>
      <c r="L40" s="42">
        <v>17142</v>
      </c>
    </row>
    <row r="41" spans="1:12" s="108" customFormat="1" ht="11.25" customHeight="1">
      <c r="A41" s="99" t="s">
        <v>44</v>
      </c>
      <c r="B41" s="42">
        <v>21638</v>
      </c>
      <c r="C41" s="42">
        <v>91</v>
      </c>
      <c r="D41" s="101">
        <v>89234</v>
      </c>
      <c r="E41" s="99">
        <f t="shared" si="0"/>
        <v>110963</v>
      </c>
      <c r="F41" s="42">
        <v>133</v>
      </c>
      <c r="G41" s="101">
        <v>179</v>
      </c>
      <c r="H41" s="43">
        <f t="shared" si="1"/>
        <v>312</v>
      </c>
      <c r="I41" s="43">
        <f t="shared" si="2"/>
        <v>21862</v>
      </c>
      <c r="J41" s="43">
        <f t="shared" si="3"/>
        <v>89413</v>
      </c>
      <c r="K41" s="99">
        <f t="shared" si="4"/>
        <v>111275</v>
      </c>
      <c r="L41" s="42">
        <v>800</v>
      </c>
    </row>
    <row r="42" spans="1:12" s="108" customFormat="1" ht="11.25" customHeight="1">
      <c r="A42" s="99" t="s">
        <v>45</v>
      </c>
      <c r="B42" s="42">
        <v>7</v>
      </c>
      <c r="C42" s="42">
        <v>309</v>
      </c>
      <c r="D42" s="101">
        <v>2455</v>
      </c>
      <c r="E42" s="99">
        <f t="shared" si="0"/>
        <v>2771</v>
      </c>
      <c r="F42" s="42">
        <v>169</v>
      </c>
      <c r="G42" s="101">
        <v>1023</v>
      </c>
      <c r="H42" s="43">
        <f t="shared" si="1"/>
        <v>1192</v>
      </c>
      <c r="I42" s="43">
        <f t="shared" si="2"/>
        <v>485</v>
      </c>
      <c r="J42" s="43">
        <f t="shared" si="3"/>
        <v>3478</v>
      </c>
      <c r="K42" s="99">
        <f t="shared" si="4"/>
        <v>3963</v>
      </c>
      <c r="L42" s="42">
        <v>186</v>
      </c>
    </row>
    <row r="43" spans="1:12" s="108" customFormat="1" ht="11.25" customHeight="1">
      <c r="A43" s="99" t="s">
        <v>46</v>
      </c>
      <c r="B43" s="42">
        <v>235</v>
      </c>
      <c r="C43" s="42">
        <v>16</v>
      </c>
      <c r="D43" s="101">
        <v>3155</v>
      </c>
      <c r="E43" s="99">
        <f t="shared" si="0"/>
        <v>3406</v>
      </c>
      <c r="F43" s="42">
        <v>12</v>
      </c>
      <c r="G43" s="101">
        <v>591</v>
      </c>
      <c r="H43" s="43">
        <f t="shared" si="1"/>
        <v>603</v>
      </c>
      <c r="I43" s="43">
        <f t="shared" si="2"/>
        <v>263</v>
      </c>
      <c r="J43" s="43">
        <f t="shared" si="3"/>
        <v>3746</v>
      </c>
      <c r="K43" s="99">
        <f t="shared" si="4"/>
        <v>4009</v>
      </c>
      <c r="L43" s="42">
        <v>0</v>
      </c>
    </row>
    <row r="44" spans="1:12" s="108" customFormat="1" ht="11.25" customHeight="1">
      <c r="A44" s="99" t="s">
        <v>47</v>
      </c>
      <c r="B44" s="42">
        <v>12301</v>
      </c>
      <c r="C44" s="42">
        <v>19039</v>
      </c>
      <c r="D44" s="101">
        <v>295464</v>
      </c>
      <c r="E44" s="99">
        <f t="shared" si="0"/>
        <v>326804</v>
      </c>
      <c r="F44" s="42">
        <v>2446</v>
      </c>
      <c r="G44" s="101">
        <v>17024</v>
      </c>
      <c r="H44" s="43">
        <f t="shared" si="1"/>
        <v>19470</v>
      </c>
      <c r="I44" s="43">
        <f t="shared" si="2"/>
        <v>33786</v>
      </c>
      <c r="J44" s="43">
        <f t="shared" si="3"/>
        <v>312488</v>
      </c>
      <c r="K44" s="99">
        <f t="shared" si="4"/>
        <v>346274</v>
      </c>
      <c r="L44" s="42">
        <v>20183</v>
      </c>
    </row>
    <row r="45" spans="1:12" s="108" customFormat="1" ht="11.25" customHeight="1">
      <c r="A45" s="99" t="s">
        <v>48</v>
      </c>
      <c r="B45" s="42">
        <v>37552</v>
      </c>
      <c r="C45" s="42">
        <v>784</v>
      </c>
      <c r="D45" s="101">
        <v>642389</v>
      </c>
      <c r="E45" s="99">
        <f t="shared" si="0"/>
        <v>680725</v>
      </c>
      <c r="F45" s="42">
        <v>31585</v>
      </c>
      <c r="G45" s="101">
        <v>254863</v>
      </c>
      <c r="H45" s="43">
        <f t="shared" si="1"/>
        <v>286448</v>
      </c>
      <c r="I45" s="43">
        <f t="shared" si="2"/>
        <v>69921</v>
      </c>
      <c r="J45" s="43">
        <f t="shared" si="3"/>
        <v>897252</v>
      </c>
      <c r="K45" s="99">
        <f t="shared" si="4"/>
        <v>967173</v>
      </c>
      <c r="L45" s="42">
        <v>161944</v>
      </c>
    </row>
    <row r="46" spans="1:12" s="108" customFormat="1" ht="11.25" customHeight="1">
      <c r="A46" s="99" t="s">
        <v>49</v>
      </c>
      <c r="B46" s="42">
        <v>131</v>
      </c>
      <c r="C46" s="42">
        <v>389</v>
      </c>
      <c r="D46" s="101">
        <v>12440</v>
      </c>
      <c r="E46" s="99">
        <f t="shared" si="0"/>
        <v>12960</v>
      </c>
      <c r="F46" s="42">
        <v>4638</v>
      </c>
      <c r="G46" s="101">
        <v>37639</v>
      </c>
      <c r="H46" s="43">
        <f t="shared" si="1"/>
        <v>42277</v>
      </c>
      <c r="I46" s="43">
        <f t="shared" si="2"/>
        <v>5158</v>
      </c>
      <c r="J46" s="43">
        <f t="shared" si="3"/>
        <v>50079</v>
      </c>
      <c r="K46" s="99">
        <f t="shared" si="4"/>
        <v>55237</v>
      </c>
      <c r="L46" s="42">
        <v>9737</v>
      </c>
    </row>
    <row r="47" spans="1:12" s="108" customFormat="1" ht="11.25" customHeight="1">
      <c r="A47" s="99" t="s">
        <v>50</v>
      </c>
      <c r="B47" s="42">
        <v>0</v>
      </c>
      <c r="C47" s="42">
        <v>0</v>
      </c>
      <c r="D47" s="101">
        <v>0</v>
      </c>
      <c r="E47" s="99">
        <f t="shared" si="0"/>
        <v>0</v>
      </c>
      <c r="F47" s="42">
        <v>81</v>
      </c>
      <c r="G47" s="101">
        <v>750</v>
      </c>
      <c r="H47" s="43">
        <f t="shared" si="1"/>
        <v>831</v>
      </c>
      <c r="I47" s="43">
        <f t="shared" si="2"/>
        <v>81</v>
      </c>
      <c r="J47" s="43">
        <f t="shared" si="3"/>
        <v>750</v>
      </c>
      <c r="K47" s="99">
        <f t="shared" si="4"/>
        <v>831</v>
      </c>
      <c r="L47" s="42">
        <v>0</v>
      </c>
    </row>
    <row r="48" spans="1:12" s="108" customFormat="1" ht="11.25" customHeight="1">
      <c r="A48" s="99" t="s">
        <v>51</v>
      </c>
      <c r="B48" s="42">
        <v>27663</v>
      </c>
      <c r="C48" s="42">
        <v>3964</v>
      </c>
      <c r="D48" s="101">
        <v>250768</v>
      </c>
      <c r="E48" s="99">
        <f t="shared" si="0"/>
        <v>282395</v>
      </c>
      <c r="F48" s="42">
        <v>5473</v>
      </c>
      <c r="G48" s="101">
        <v>62487</v>
      </c>
      <c r="H48" s="43">
        <f t="shared" si="1"/>
        <v>67960</v>
      </c>
      <c r="I48" s="43">
        <f t="shared" si="2"/>
        <v>37100</v>
      </c>
      <c r="J48" s="43">
        <f t="shared" si="3"/>
        <v>313255</v>
      </c>
      <c r="K48" s="99">
        <f t="shared" si="4"/>
        <v>350355</v>
      </c>
      <c r="L48" s="42">
        <v>40643</v>
      </c>
    </row>
    <row r="49" spans="1:12" s="108" customFormat="1" ht="11.25" customHeight="1">
      <c r="A49" s="99" t="s">
        <v>52</v>
      </c>
      <c r="B49" s="42">
        <v>0</v>
      </c>
      <c r="C49" s="42">
        <v>13</v>
      </c>
      <c r="D49" s="101">
        <v>107</v>
      </c>
      <c r="E49" s="99">
        <f t="shared" si="0"/>
        <v>120</v>
      </c>
      <c r="F49" s="42">
        <v>5</v>
      </c>
      <c r="G49" s="101">
        <v>105</v>
      </c>
      <c r="H49" s="43">
        <f t="shared" si="1"/>
        <v>110</v>
      </c>
      <c r="I49" s="43">
        <f t="shared" si="2"/>
        <v>18</v>
      </c>
      <c r="J49" s="43">
        <f t="shared" si="3"/>
        <v>212</v>
      </c>
      <c r="K49" s="99">
        <f t="shared" si="4"/>
        <v>230</v>
      </c>
      <c r="L49" s="42">
        <v>0</v>
      </c>
    </row>
    <row r="50" spans="1:12" s="108" customFormat="1" ht="11.25" customHeight="1">
      <c r="A50" s="99" t="s">
        <v>53</v>
      </c>
      <c r="B50" s="42">
        <v>37140</v>
      </c>
      <c r="C50" s="42">
        <v>6292</v>
      </c>
      <c r="D50" s="101">
        <v>418396</v>
      </c>
      <c r="E50" s="99">
        <f t="shared" si="0"/>
        <v>461828</v>
      </c>
      <c r="F50" s="42">
        <v>2513</v>
      </c>
      <c r="G50" s="101">
        <v>19983</v>
      </c>
      <c r="H50" s="43">
        <f t="shared" si="1"/>
        <v>22496</v>
      </c>
      <c r="I50" s="43">
        <f t="shared" si="2"/>
        <v>45945</v>
      </c>
      <c r="J50" s="43">
        <f t="shared" si="3"/>
        <v>438379</v>
      </c>
      <c r="K50" s="99">
        <f t="shared" si="4"/>
        <v>484324</v>
      </c>
      <c r="L50" s="42">
        <v>1152</v>
      </c>
    </row>
    <row r="51" spans="1:12" s="108" customFormat="1" ht="11.25" customHeight="1">
      <c r="A51" s="99" t="s">
        <v>54</v>
      </c>
      <c r="B51" s="42">
        <v>137</v>
      </c>
      <c r="C51" s="42">
        <v>86</v>
      </c>
      <c r="D51" s="101">
        <v>2896</v>
      </c>
      <c r="E51" s="99">
        <f t="shared" si="0"/>
        <v>3119</v>
      </c>
      <c r="F51" s="42">
        <v>692</v>
      </c>
      <c r="G51" s="101">
        <v>5042</v>
      </c>
      <c r="H51" s="43">
        <f t="shared" si="1"/>
        <v>5734</v>
      </c>
      <c r="I51" s="43">
        <f t="shared" si="2"/>
        <v>915</v>
      </c>
      <c r="J51" s="43">
        <f t="shared" si="3"/>
        <v>7938</v>
      </c>
      <c r="K51" s="99">
        <f t="shared" si="4"/>
        <v>8853</v>
      </c>
      <c r="L51" s="42">
        <v>608</v>
      </c>
    </row>
    <row r="52" spans="1:12" s="108" customFormat="1" ht="11.25" customHeight="1">
      <c r="A52" s="99" t="s">
        <v>55</v>
      </c>
      <c r="B52" s="42">
        <v>447</v>
      </c>
      <c r="C52" s="42">
        <v>59</v>
      </c>
      <c r="D52" s="101">
        <v>156</v>
      </c>
      <c r="E52" s="99">
        <f t="shared" si="0"/>
        <v>662</v>
      </c>
      <c r="F52" s="42">
        <v>0</v>
      </c>
      <c r="G52" s="101">
        <v>0</v>
      </c>
      <c r="H52" s="43">
        <f t="shared" si="1"/>
        <v>0</v>
      </c>
      <c r="I52" s="43">
        <f t="shared" si="2"/>
        <v>506</v>
      </c>
      <c r="J52" s="43">
        <f t="shared" si="3"/>
        <v>156</v>
      </c>
      <c r="K52" s="99">
        <f t="shared" si="4"/>
        <v>662</v>
      </c>
      <c r="L52" s="42">
        <v>0</v>
      </c>
    </row>
    <row r="53" spans="1:12" s="108" customFormat="1" ht="11.25" customHeight="1">
      <c r="A53" s="99" t="s">
        <v>56</v>
      </c>
      <c r="B53" s="42">
        <v>39</v>
      </c>
      <c r="C53" s="42">
        <v>0</v>
      </c>
      <c r="D53" s="101">
        <v>26</v>
      </c>
      <c r="E53" s="99">
        <f t="shared" si="0"/>
        <v>65</v>
      </c>
      <c r="F53" s="42">
        <v>73</v>
      </c>
      <c r="G53" s="101">
        <v>109</v>
      </c>
      <c r="H53" s="43">
        <f t="shared" si="1"/>
        <v>182</v>
      </c>
      <c r="I53" s="43">
        <f t="shared" si="2"/>
        <v>112</v>
      </c>
      <c r="J53" s="43">
        <f t="shared" si="3"/>
        <v>135</v>
      </c>
      <c r="K53" s="99">
        <f t="shared" si="4"/>
        <v>247</v>
      </c>
      <c r="L53" s="42">
        <v>527</v>
      </c>
    </row>
    <row r="54" spans="1:12" s="108" customFormat="1" ht="11.25" customHeight="1">
      <c r="A54" s="99" t="s">
        <v>57</v>
      </c>
      <c r="B54" s="42">
        <v>37699</v>
      </c>
      <c r="C54" s="42">
        <v>63415</v>
      </c>
      <c r="D54" s="101">
        <v>529405</v>
      </c>
      <c r="E54" s="99">
        <f t="shared" si="0"/>
        <v>630519</v>
      </c>
      <c r="F54" s="42">
        <v>135542</v>
      </c>
      <c r="G54" s="101">
        <v>96932</v>
      </c>
      <c r="H54" s="43">
        <f t="shared" si="1"/>
        <v>232474</v>
      </c>
      <c r="I54" s="43">
        <f t="shared" si="2"/>
        <v>236656</v>
      </c>
      <c r="J54" s="43">
        <f t="shared" si="3"/>
        <v>626337</v>
      </c>
      <c r="K54" s="99">
        <f t="shared" si="4"/>
        <v>862993</v>
      </c>
      <c r="L54" s="42">
        <v>141422</v>
      </c>
    </row>
    <row r="55" spans="1:12" s="108" customFormat="1" ht="11.25" customHeight="1">
      <c r="A55" s="99" t="s">
        <v>58</v>
      </c>
      <c r="B55" s="42">
        <v>3612</v>
      </c>
      <c r="C55" s="42">
        <v>974</v>
      </c>
      <c r="D55" s="101">
        <v>34322</v>
      </c>
      <c r="E55" s="99">
        <f t="shared" si="0"/>
        <v>38908</v>
      </c>
      <c r="F55" s="42">
        <v>2810</v>
      </c>
      <c r="G55" s="101">
        <v>7863</v>
      </c>
      <c r="H55" s="43">
        <f t="shared" si="1"/>
        <v>10673</v>
      </c>
      <c r="I55" s="43">
        <f t="shared" si="2"/>
        <v>7396</v>
      </c>
      <c r="J55" s="43">
        <f t="shared" si="3"/>
        <v>42185</v>
      </c>
      <c r="K55" s="99">
        <f t="shared" si="4"/>
        <v>49581</v>
      </c>
      <c r="L55" s="42">
        <v>18565</v>
      </c>
    </row>
    <row r="56" spans="1:12" s="108" customFormat="1" ht="11.25" customHeight="1">
      <c r="A56" s="99" t="s">
        <v>59</v>
      </c>
      <c r="B56" s="42">
        <v>9170</v>
      </c>
      <c r="C56" s="42">
        <v>52711</v>
      </c>
      <c r="D56" s="101">
        <v>243649</v>
      </c>
      <c r="E56" s="99">
        <f t="shared" si="0"/>
        <v>305530</v>
      </c>
      <c r="F56" s="42">
        <v>25476</v>
      </c>
      <c r="G56" s="101">
        <v>24947</v>
      </c>
      <c r="H56" s="43">
        <f t="shared" si="1"/>
        <v>50423</v>
      </c>
      <c r="I56" s="43">
        <f t="shared" si="2"/>
        <v>87357</v>
      </c>
      <c r="J56" s="43">
        <f t="shared" si="3"/>
        <v>268596</v>
      </c>
      <c r="K56" s="99">
        <f t="shared" si="4"/>
        <v>355953</v>
      </c>
      <c r="L56" s="42">
        <v>9598</v>
      </c>
    </row>
    <row r="57" spans="1:12" s="108" customFormat="1" ht="11.25" customHeight="1">
      <c r="A57" s="99" t="s">
        <v>60</v>
      </c>
      <c r="B57" s="42">
        <v>340744</v>
      </c>
      <c r="C57" s="42">
        <v>3398</v>
      </c>
      <c r="D57" s="101">
        <v>2978790</v>
      </c>
      <c r="E57" s="99">
        <f t="shared" si="0"/>
        <v>3322932</v>
      </c>
      <c r="F57" s="42">
        <v>42604</v>
      </c>
      <c r="G57" s="101">
        <v>347799</v>
      </c>
      <c r="H57" s="43">
        <f t="shared" si="1"/>
        <v>390403</v>
      </c>
      <c r="I57" s="43">
        <f t="shared" si="2"/>
        <v>386746</v>
      </c>
      <c r="J57" s="43">
        <f t="shared" si="3"/>
        <v>3326589</v>
      </c>
      <c r="K57" s="99">
        <f t="shared" si="4"/>
        <v>3713335</v>
      </c>
      <c r="L57" s="42">
        <v>2773962</v>
      </c>
    </row>
    <row r="58" spans="1:12" s="108" customFormat="1" ht="11.25" customHeight="1">
      <c r="A58" s="99" t="s">
        <v>61</v>
      </c>
      <c r="B58" s="42">
        <v>56891</v>
      </c>
      <c r="C58" s="42">
        <v>126724</v>
      </c>
      <c r="D58" s="101">
        <v>1579751</v>
      </c>
      <c r="E58" s="99">
        <f t="shared" si="0"/>
        <v>1763366</v>
      </c>
      <c r="F58" s="42">
        <v>49161</v>
      </c>
      <c r="G58" s="101">
        <v>281346</v>
      </c>
      <c r="H58" s="43">
        <f t="shared" si="1"/>
        <v>330507</v>
      </c>
      <c r="I58" s="43">
        <f t="shared" si="2"/>
        <v>232776</v>
      </c>
      <c r="J58" s="43">
        <f t="shared" si="3"/>
        <v>1861097</v>
      </c>
      <c r="K58" s="99">
        <f t="shared" si="4"/>
        <v>2093873</v>
      </c>
      <c r="L58" s="42">
        <v>828540</v>
      </c>
    </row>
    <row r="59" spans="1:12" s="108" customFormat="1" ht="11.25" customHeight="1">
      <c r="A59" s="99" t="s">
        <v>62</v>
      </c>
      <c r="B59" s="42">
        <v>123</v>
      </c>
      <c r="C59" s="42">
        <v>516</v>
      </c>
      <c r="D59" s="101">
        <v>6212</v>
      </c>
      <c r="E59" s="99">
        <f t="shared" si="0"/>
        <v>6851</v>
      </c>
      <c r="F59" s="42">
        <v>139</v>
      </c>
      <c r="G59" s="101">
        <v>3448</v>
      </c>
      <c r="H59" s="43">
        <f t="shared" si="1"/>
        <v>3587</v>
      </c>
      <c r="I59" s="43">
        <f t="shared" si="2"/>
        <v>778</v>
      </c>
      <c r="J59" s="43">
        <f t="shared" si="3"/>
        <v>9660</v>
      </c>
      <c r="K59" s="99">
        <f t="shared" si="4"/>
        <v>10438</v>
      </c>
      <c r="L59" s="42">
        <v>1255</v>
      </c>
    </row>
    <row r="60" spans="1:12" s="108" customFormat="1" ht="11.25" customHeight="1">
      <c r="A60" s="99" t="s">
        <v>63</v>
      </c>
      <c r="B60" s="42">
        <v>1159</v>
      </c>
      <c r="C60" s="42">
        <v>88</v>
      </c>
      <c r="D60" s="101">
        <v>7843</v>
      </c>
      <c r="E60" s="99">
        <f t="shared" si="0"/>
        <v>9090</v>
      </c>
      <c r="F60" s="42">
        <v>187</v>
      </c>
      <c r="G60" s="101">
        <v>1414</v>
      </c>
      <c r="H60" s="43">
        <f t="shared" si="1"/>
        <v>1601</v>
      </c>
      <c r="I60" s="43">
        <f t="shared" si="2"/>
        <v>1434</v>
      </c>
      <c r="J60" s="43">
        <f t="shared" si="3"/>
        <v>9257</v>
      </c>
      <c r="K60" s="99">
        <f t="shared" si="4"/>
        <v>10691</v>
      </c>
      <c r="L60" s="42">
        <v>157</v>
      </c>
    </row>
    <row r="61" spans="1:12" s="108" customFormat="1" ht="11.25" customHeight="1">
      <c r="A61" s="99" t="s">
        <v>64</v>
      </c>
      <c r="B61" s="42">
        <v>34451</v>
      </c>
      <c r="C61" s="42">
        <v>2</v>
      </c>
      <c r="D61" s="101">
        <v>271011</v>
      </c>
      <c r="E61" s="99">
        <f t="shared" si="0"/>
        <v>305464</v>
      </c>
      <c r="F61" s="42">
        <v>310</v>
      </c>
      <c r="G61" s="101">
        <v>9835</v>
      </c>
      <c r="H61" s="43">
        <f t="shared" si="1"/>
        <v>10145</v>
      </c>
      <c r="I61" s="43">
        <f t="shared" si="2"/>
        <v>34763</v>
      </c>
      <c r="J61" s="43">
        <f t="shared" si="3"/>
        <v>280846</v>
      </c>
      <c r="K61" s="99">
        <f t="shared" si="4"/>
        <v>315609</v>
      </c>
      <c r="L61" s="42">
        <v>10629</v>
      </c>
    </row>
    <row r="62" spans="1:12" s="108" customFormat="1" ht="11.25" customHeight="1">
      <c r="A62" s="99" t="s">
        <v>65</v>
      </c>
      <c r="B62" s="42">
        <v>338</v>
      </c>
      <c r="C62" s="42">
        <v>101</v>
      </c>
      <c r="D62" s="101">
        <v>3523</v>
      </c>
      <c r="E62" s="99">
        <f t="shared" si="0"/>
        <v>3962</v>
      </c>
      <c r="F62" s="42">
        <v>1590</v>
      </c>
      <c r="G62" s="101">
        <v>2259</v>
      </c>
      <c r="H62" s="43">
        <f t="shared" si="1"/>
        <v>3849</v>
      </c>
      <c r="I62" s="43">
        <f t="shared" si="2"/>
        <v>2029</v>
      </c>
      <c r="J62" s="43">
        <f t="shared" si="3"/>
        <v>5782</v>
      </c>
      <c r="K62" s="99">
        <f t="shared" si="4"/>
        <v>7811</v>
      </c>
      <c r="L62" s="42">
        <v>5</v>
      </c>
    </row>
    <row r="63" spans="1:12" s="108" customFormat="1" ht="11.25" customHeight="1">
      <c r="A63" s="99" t="s">
        <v>66</v>
      </c>
      <c r="B63" s="42">
        <v>4135</v>
      </c>
      <c r="C63" s="42">
        <v>201</v>
      </c>
      <c r="D63" s="101">
        <v>50147</v>
      </c>
      <c r="E63" s="99">
        <f t="shared" si="0"/>
        <v>54483</v>
      </c>
      <c r="F63" s="42">
        <v>1260</v>
      </c>
      <c r="G63" s="101">
        <v>15364</v>
      </c>
      <c r="H63" s="43">
        <f t="shared" si="1"/>
        <v>16624</v>
      </c>
      <c r="I63" s="43">
        <f t="shared" si="2"/>
        <v>5596</v>
      </c>
      <c r="J63" s="43">
        <f t="shared" si="3"/>
        <v>65511</v>
      </c>
      <c r="K63" s="99">
        <f t="shared" si="4"/>
        <v>71107</v>
      </c>
      <c r="L63" s="42">
        <v>6605</v>
      </c>
    </row>
    <row r="64" spans="1:12" s="108" customFormat="1" ht="11.25" customHeight="1">
      <c r="A64" s="99" t="s">
        <v>67</v>
      </c>
      <c r="B64" s="42">
        <v>1396</v>
      </c>
      <c r="C64" s="42">
        <v>1438</v>
      </c>
      <c r="D64" s="101">
        <v>22425</v>
      </c>
      <c r="E64" s="99">
        <f t="shared" si="0"/>
        <v>25259</v>
      </c>
      <c r="F64" s="42">
        <v>697</v>
      </c>
      <c r="G64" s="101">
        <v>5252</v>
      </c>
      <c r="H64" s="43">
        <f t="shared" si="1"/>
        <v>5949</v>
      </c>
      <c r="I64" s="43">
        <f t="shared" si="2"/>
        <v>3531</v>
      </c>
      <c r="J64" s="43">
        <f t="shared" si="3"/>
        <v>27677</v>
      </c>
      <c r="K64" s="99">
        <f t="shared" si="4"/>
        <v>31208</v>
      </c>
      <c r="L64" s="42">
        <v>940</v>
      </c>
    </row>
    <row r="65" spans="1:12" s="108" customFormat="1" ht="11.25" customHeight="1">
      <c r="A65" s="99" t="s">
        <v>68</v>
      </c>
      <c r="B65" s="42">
        <v>11262</v>
      </c>
      <c r="C65" s="42">
        <v>1073</v>
      </c>
      <c r="D65" s="101">
        <v>73423</v>
      </c>
      <c r="E65" s="99">
        <f t="shared" si="0"/>
        <v>85758</v>
      </c>
      <c r="F65" s="42">
        <v>2036</v>
      </c>
      <c r="G65" s="101">
        <v>13857</v>
      </c>
      <c r="H65" s="43">
        <f t="shared" si="1"/>
        <v>15893</v>
      </c>
      <c r="I65" s="43">
        <f t="shared" si="2"/>
        <v>14371</v>
      </c>
      <c r="J65" s="43">
        <f t="shared" si="3"/>
        <v>87280</v>
      </c>
      <c r="K65" s="99">
        <f t="shared" si="4"/>
        <v>101651</v>
      </c>
      <c r="L65" s="42">
        <v>57079</v>
      </c>
    </row>
    <row r="66" spans="1:12" s="108" customFormat="1" ht="11.25" customHeight="1">
      <c r="A66" s="99" t="s">
        <v>69</v>
      </c>
      <c r="B66" s="42">
        <v>2854</v>
      </c>
      <c r="C66" s="42">
        <v>1046</v>
      </c>
      <c r="D66" s="101">
        <v>28108</v>
      </c>
      <c r="E66" s="99">
        <f t="shared" si="0"/>
        <v>32008</v>
      </c>
      <c r="F66" s="42">
        <v>3221</v>
      </c>
      <c r="G66" s="101">
        <v>29224</v>
      </c>
      <c r="H66" s="43">
        <f t="shared" si="1"/>
        <v>32445</v>
      </c>
      <c r="I66" s="43">
        <f t="shared" si="2"/>
        <v>7121</v>
      </c>
      <c r="J66" s="43">
        <f t="shared" si="3"/>
        <v>57332</v>
      </c>
      <c r="K66" s="99">
        <f t="shared" si="4"/>
        <v>64453</v>
      </c>
      <c r="L66" s="42">
        <v>6587</v>
      </c>
    </row>
    <row r="67" spans="1:12" s="108" customFormat="1" ht="11.25" customHeight="1">
      <c r="A67" s="99" t="s">
        <v>70</v>
      </c>
      <c r="B67" s="42">
        <v>59</v>
      </c>
      <c r="C67" s="42">
        <v>118</v>
      </c>
      <c r="D67" s="101">
        <v>1862</v>
      </c>
      <c r="E67" s="99">
        <f t="shared" si="0"/>
        <v>2039</v>
      </c>
      <c r="F67" s="42">
        <v>600</v>
      </c>
      <c r="G67" s="101">
        <v>11037</v>
      </c>
      <c r="H67" s="43">
        <f t="shared" si="1"/>
        <v>11637</v>
      </c>
      <c r="I67" s="43">
        <f t="shared" si="2"/>
        <v>777</v>
      </c>
      <c r="J67" s="43">
        <f t="shared" si="3"/>
        <v>12899</v>
      </c>
      <c r="K67" s="99">
        <f t="shared" si="4"/>
        <v>13676</v>
      </c>
      <c r="L67" s="42">
        <v>1731</v>
      </c>
    </row>
    <row r="68" spans="1:12" s="108" customFormat="1" ht="11.25" customHeight="1">
      <c r="A68" s="99" t="s">
        <v>71</v>
      </c>
      <c r="B68" s="42">
        <v>96906</v>
      </c>
      <c r="C68" s="42">
        <v>9274</v>
      </c>
      <c r="D68" s="101">
        <v>710360</v>
      </c>
      <c r="E68" s="99">
        <f t="shared" si="0"/>
        <v>816540</v>
      </c>
      <c r="F68" s="42">
        <v>24479</v>
      </c>
      <c r="G68" s="101">
        <v>77203</v>
      </c>
      <c r="H68" s="43">
        <f t="shared" si="1"/>
        <v>101682</v>
      </c>
      <c r="I68" s="43">
        <f t="shared" si="2"/>
        <v>130659</v>
      </c>
      <c r="J68" s="43">
        <f t="shared" si="3"/>
        <v>787563</v>
      </c>
      <c r="K68" s="99">
        <f t="shared" si="4"/>
        <v>918222</v>
      </c>
      <c r="L68" s="42">
        <v>142839</v>
      </c>
    </row>
    <row r="69" spans="1:12" s="108" customFormat="1" ht="11.25" customHeight="1">
      <c r="A69" s="99" t="s">
        <v>72</v>
      </c>
      <c r="B69" s="42">
        <v>769</v>
      </c>
      <c r="C69" s="42">
        <v>61</v>
      </c>
      <c r="D69" s="101">
        <v>7649</v>
      </c>
      <c r="E69" s="99">
        <f t="shared" si="0"/>
        <v>8479</v>
      </c>
      <c r="F69" s="42">
        <v>1912</v>
      </c>
      <c r="G69" s="101">
        <v>16738</v>
      </c>
      <c r="H69" s="43">
        <f t="shared" si="1"/>
        <v>18650</v>
      </c>
      <c r="I69" s="43">
        <f t="shared" si="2"/>
        <v>2742</v>
      </c>
      <c r="J69" s="43">
        <f t="shared" si="3"/>
        <v>24387</v>
      </c>
      <c r="K69" s="99">
        <f t="shared" si="4"/>
        <v>27129</v>
      </c>
      <c r="L69" s="42">
        <v>5083</v>
      </c>
    </row>
    <row r="70" spans="1:12" s="108" customFormat="1" ht="11.25" customHeight="1">
      <c r="A70" s="99" t="s">
        <v>73</v>
      </c>
      <c r="B70" s="42">
        <v>5514</v>
      </c>
      <c r="C70" s="42">
        <v>3844</v>
      </c>
      <c r="D70" s="101">
        <v>75811</v>
      </c>
      <c r="E70" s="99">
        <f t="shared" si="0"/>
        <v>85169</v>
      </c>
      <c r="F70" s="42">
        <v>1308</v>
      </c>
      <c r="G70" s="101">
        <v>9537</v>
      </c>
      <c r="H70" s="43">
        <f t="shared" si="1"/>
        <v>10845</v>
      </c>
      <c r="I70" s="43">
        <f t="shared" si="2"/>
        <v>10666</v>
      </c>
      <c r="J70" s="43">
        <f t="shared" si="3"/>
        <v>85348</v>
      </c>
      <c r="K70" s="99">
        <f t="shared" si="4"/>
        <v>96014</v>
      </c>
      <c r="L70" s="42">
        <v>20573</v>
      </c>
    </row>
    <row r="71" spans="1:12" s="108" customFormat="1" ht="11.25" customHeight="1">
      <c r="A71" s="99" t="s">
        <v>74</v>
      </c>
      <c r="B71" s="42">
        <v>13042</v>
      </c>
      <c r="C71" s="42">
        <v>708</v>
      </c>
      <c r="D71" s="101">
        <v>109274</v>
      </c>
      <c r="E71" s="99">
        <f t="shared" si="0"/>
        <v>123024</v>
      </c>
      <c r="F71" s="42">
        <v>1126</v>
      </c>
      <c r="G71" s="101">
        <v>25063</v>
      </c>
      <c r="H71" s="43">
        <f t="shared" si="1"/>
        <v>26189</v>
      </c>
      <c r="I71" s="43">
        <f t="shared" si="2"/>
        <v>14876</v>
      </c>
      <c r="J71" s="43">
        <f t="shared" si="3"/>
        <v>134337</v>
      </c>
      <c r="K71" s="99">
        <f t="shared" si="4"/>
        <v>149213</v>
      </c>
      <c r="L71" s="42">
        <v>1106</v>
      </c>
    </row>
    <row r="72" spans="1:12" s="108" customFormat="1" ht="11.25" customHeight="1">
      <c r="A72" s="99" t="s">
        <v>75</v>
      </c>
      <c r="B72" s="42">
        <v>2</v>
      </c>
      <c r="C72" s="42">
        <v>140</v>
      </c>
      <c r="D72" s="101">
        <v>1246</v>
      </c>
      <c r="E72" s="99">
        <f t="shared" si="0"/>
        <v>1388</v>
      </c>
      <c r="F72" s="42">
        <v>0</v>
      </c>
      <c r="G72" s="101">
        <v>0</v>
      </c>
      <c r="H72" s="43">
        <f t="shared" si="1"/>
        <v>0</v>
      </c>
      <c r="I72" s="43">
        <f t="shared" si="2"/>
        <v>142</v>
      </c>
      <c r="J72" s="43">
        <f t="shared" si="3"/>
        <v>1246</v>
      </c>
      <c r="K72" s="99">
        <f t="shared" si="4"/>
        <v>1388</v>
      </c>
      <c r="L72" s="42">
        <v>53</v>
      </c>
    </row>
    <row r="73" spans="1:12" s="108" customFormat="1" ht="11.25" customHeight="1">
      <c r="A73" s="99" t="s">
        <v>76</v>
      </c>
      <c r="B73" s="42">
        <v>70286</v>
      </c>
      <c r="C73" s="42">
        <v>3350</v>
      </c>
      <c r="D73" s="101">
        <v>634810</v>
      </c>
      <c r="E73" s="99">
        <f t="shared" si="0"/>
        <v>708446</v>
      </c>
      <c r="F73" s="42">
        <v>4794</v>
      </c>
      <c r="G73" s="101">
        <v>60991</v>
      </c>
      <c r="H73" s="43">
        <f t="shared" si="1"/>
        <v>65785</v>
      </c>
      <c r="I73" s="43">
        <f t="shared" si="2"/>
        <v>78430</v>
      </c>
      <c r="J73" s="43">
        <f t="shared" si="3"/>
        <v>695801</v>
      </c>
      <c r="K73" s="99">
        <f t="shared" si="4"/>
        <v>774231</v>
      </c>
      <c r="L73" s="42">
        <v>57738</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104203</v>
      </c>
      <c r="C75" s="42">
        <v>0</v>
      </c>
      <c r="D75" s="101">
        <v>1021532</v>
      </c>
      <c r="E75" s="99">
        <f t="shared" si="0"/>
        <v>1125735</v>
      </c>
      <c r="F75" s="42">
        <v>2430</v>
      </c>
      <c r="G75" s="101">
        <v>1700</v>
      </c>
      <c r="H75" s="43">
        <f t="shared" si="1"/>
        <v>4130</v>
      </c>
      <c r="I75" s="43">
        <f t="shared" si="2"/>
        <v>106633</v>
      </c>
      <c r="J75" s="43">
        <f t="shared" si="3"/>
        <v>1023232</v>
      </c>
      <c r="K75" s="99">
        <f t="shared" si="4"/>
        <v>1129865</v>
      </c>
      <c r="L75" s="42">
        <v>26492</v>
      </c>
    </row>
    <row r="76" spans="1:12" s="108" customFormat="1" ht="11.25" customHeight="1">
      <c r="A76" s="99" t="s">
        <v>79</v>
      </c>
      <c r="B76" s="42">
        <v>115</v>
      </c>
      <c r="C76" s="42">
        <v>79</v>
      </c>
      <c r="D76" s="101">
        <v>2052</v>
      </c>
      <c r="E76" s="99">
        <f t="shared" si="0"/>
        <v>2246</v>
      </c>
      <c r="F76" s="42">
        <v>1</v>
      </c>
      <c r="G76" s="101">
        <v>27</v>
      </c>
      <c r="H76" s="43">
        <f t="shared" si="1"/>
        <v>28</v>
      </c>
      <c r="I76" s="43">
        <f t="shared" si="2"/>
        <v>195</v>
      </c>
      <c r="J76" s="43">
        <f t="shared" si="3"/>
        <v>2079</v>
      </c>
      <c r="K76" s="99">
        <f t="shared" si="4"/>
        <v>2274</v>
      </c>
      <c r="L76" s="42">
        <v>610</v>
      </c>
    </row>
    <row r="77" spans="1:12" s="108" customFormat="1" ht="11.25" customHeight="1">
      <c r="A77" s="99" t="s">
        <v>80</v>
      </c>
      <c r="B77" s="42">
        <v>705</v>
      </c>
      <c r="C77" s="42">
        <v>595</v>
      </c>
      <c r="D77" s="101">
        <v>9092</v>
      </c>
      <c r="E77" s="99">
        <f t="shared" si="0"/>
        <v>10392</v>
      </c>
      <c r="F77" s="42">
        <v>302</v>
      </c>
      <c r="G77" s="101">
        <v>1118</v>
      </c>
      <c r="H77" s="43">
        <f t="shared" si="1"/>
        <v>1420</v>
      </c>
      <c r="I77" s="43">
        <f t="shared" si="2"/>
        <v>1602</v>
      </c>
      <c r="J77" s="43">
        <f t="shared" si="3"/>
        <v>10210</v>
      </c>
      <c r="K77" s="99">
        <f t="shared" si="4"/>
        <v>11812</v>
      </c>
      <c r="L77" s="42">
        <v>1573</v>
      </c>
    </row>
    <row r="78" spans="1:12" s="108" customFormat="1" ht="11.25" customHeight="1">
      <c r="A78" s="99" t="s">
        <v>81</v>
      </c>
      <c r="B78" s="42">
        <v>1087</v>
      </c>
      <c r="C78" s="42">
        <v>0</v>
      </c>
      <c r="D78" s="101">
        <v>10496</v>
      </c>
      <c r="E78" s="99">
        <f t="shared" si="0"/>
        <v>11583</v>
      </c>
      <c r="F78" s="42">
        <v>87</v>
      </c>
      <c r="G78" s="101">
        <v>2727</v>
      </c>
      <c r="H78" s="43">
        <f t="shared" si="1"/>
        <v>2814</v>
      </c>
      <c r="I78" s="43">
        <f t="shared" si="2"/>
        <v>1174</v>
      </c>
      <c r="J78" s="43">
        <f t="shared" si="3"/>
        <v>13223</v>
      </c>
      <c r="K78" s="99">
        <f t="shared" si="4"/>
        <v>14397</v>
      </c>
      <c r="L78" s="42">
        <v>0</v>
      </c>
    </row>
    <row r="79" spans="1:12" s="108" customFormat="1" ht="11.25" customHeight="1">
      <c r="A79" s="99" t="s">
        <v>82</v>
      </c>
      <c r="B79" s="42">
        <v>0</v>
      </c>
      <c r="C79" s="42">
        <v>156</v>
      </c>
      <c r="D79" s="101">
        <v>1168</v>
      </c>
      <c r="E79" s="99">
        <f t="shared" si="0"/>
        <v>1324</v>
      </c>
      <c r="F79" s="42">
        <v>93</v>
      </c>
      <c r="G79" s="101">
        <v>535</v>
      </c>
      <c r="H79" s="43">
        <f t="shared" si="1"/>
        <v>628</v>
      </c>
      <c r="I79" s="43">
        <f t="shared" si="2"/>
        <v>249</v>
      </c>
      <c r="J79" s="43">
        <f t="shared" si="3"/>
        <v>1703</v>
      </c>
      <c r="K79" s="99">
        <f t="shared" si="4"/>
        <v>1952</v>
      </c>
      <c r="L79" s="42">
        <v>0</v>
      </c>
    </row>
    <row r="80" spans="1:12" s="108" customFormat="1" ht="11.25" customHeight="1">
      <c r="A80" s="99" t="s">
        <v>83</v>
      </c>
      <c r="B80" s="42">
        <v>0</v>
      </c>
      <c r="C80" s="42">
        <v>0</v>
      </c>
      <c r="D80" s="101">
        <v>0</v>
      </c>
      <c r="E80" s="99">
        <f t="shared" si="0"/>
        <v>0</v>
      </c>
      <c r="F80" s="42">
        <v>19</v>
      </c>
      <c r="G80" s="101">
        <v>45</v>
      </c>
      <c r="H80" s="43">
        <f t="shared" si="1"/>
        <v>64</v>
      </c>
      <c r="I80" s="43">
        <f t="shared" si="2"/>
        <v>19</v>
      </c>
      <c r="J80" s="43">
        <f t="shared" si="3"/>
        <v>45</v>
      </c>
      <c r="K80" s="99">
        <f t="shared" si="4"/>
        <v>64</v>
      </c>
      <c r="L80" s="42">
        <v>0</v>
      </c>
    </row>
    <row r="81" spans="1:12" s="108" customFormat="1" ht="11.25" customHeight="1">
      <c r="A81" s="99" t="s">
        <v>84</v>
      </c>
      <c r="B81" s="42">
        <v>1611</v>
      </c>
      <c r="C81" s="42">
        <v>5</v>
      </c>
      <c r="D81" s="101">
        <v>12183</v>
      </c>
      <c r="E81" s="99">
        <f t="shared" si="0"/>
        <v>13799</v>
      </c>
      <c r="F81" s="42">
        <v>4729</v>
      </c>
      <c r="G81" s="101">
        <v>12674</v>
      </c>
      <c r="H81" s="43">
        <f t="shared" si="1"/>
        <v>17403</v>
      </c>
      <c r="I81" s="43">
        <f t="shared" si="2"/>
        <v>6345</v>
      </c>
      <c r="J81" s="43">
        <f t="shared" si="3"/>
        <v>24857</v>
      </c>
      <c r="K81" s="99">
        <f t="shared" si="4"/>
        <v>31202</v>
      </c>
      <c r="L81" s="42">
        <v>2413</v>
      </c>
    </row>
    <row r="82" spans="1:12" s="108" customFormat="1" ht="11.25" customHeight="1">
      <c r="A82" s="99" t="s">
        <v>85</v>
      </c>
      <c r="B82" s="42">
        <v>5855</v>
      </c>
      <c r="C82" s="42">
        <v>1596</v>
      </c>
      <c r="D82" s="101">
        <v>47758</v>
      </c>
      <c r="E82" s="99">
        <f t="shared" si="0"/>
        <v>55209</v>
      </c>
      <c r="F82" s="42">
        <v>199</v>
      </c>
      <c r="G82" s="101">
        <v>1905</v>
      </c>
      <c r="H82" s="43">
        <f t="shared" si="1"/>
        <v>2104</v>
      </c>
      <c r="I82" s="43">
        <f t="shared" si="2"/>
        <v>7650</v>
      </c>
      <c r="J82" s="43">
        <f t="shared" si="3"/>
        <v>49663</v>
      </c>
      <c r="K82" s="99">
        <f t="shared" si="4"/>
        <v>57313</v>
      </c>
      <c r="L82" s="42">
        <v>479</v>
      </c>
    </row>
    <row r="83" spans="1:12" s="108" customFormat="1" ht="11.25" customHeight="1">
      <c r="A83" s="99" t="s">
        <v>86</v>
      </c>
      <c r="B83" s="42">
        <v>20396</v>
      </c>
      <c r="C83" s="42">
        <v>280</v>
      </c>
      <c r="D83" s="101">
        <v>24087</v>
      </c>
      <c r="E83" s="99">
        <f t="shared" si="0"/>
        <v>44763</v>
      </c>
      <c r="F83" s="42">
        <v>6917</v>
      </c>
      <c r="G83" s="101">
        <v>75368</v>
      </c>
      <c r="H83" s="43">
        <f t="shared" si="1"/>
        <v>82285</v>
      </c>
      <c r="I83" s="43">
        <f t="shared" si="2"/>
        <v>27593</v>
      </c>
      <c r="J83" s="43">
        <f t="shared" si="3"/>
        <v>99455</v>
      </c>
      <c r="K83" s="99">
        <f t="shared" si="4"/>
        <v>127048</v>
      </c>
      <c r="L83" s="42">
        <v>19119</v>
      </c>
    </row>
    <row r="84" spans="1:12" s="108" customFormat="1" ht="11.25" customHeight="1">
      <c r="A84" s="99" t="s">
        <v>87</v>
      </c>
      <c r="B84" s="42">
        <v>29</v>
      </c>
      <c r="C84" s="42">
        <v>0</v>
      </c>
      <c r="D84" s="101">
        <v>211</v>
      </c>
      <c r="E84" s="99">
        <f t="shared" si="0"/>
        <v>240</v>
      </c>
      <c r="F84" s="42">
        <v>552</v>
      </c>
      <c r="G84" s="101">
        <v>5242</v>
      </c>
      <c r="H84" s="43">
        <f t="shared" si="1"/>
        <v>5794</v>
      </c>
      <c r="I84" s="43">
        <f t="shared" si="2"/>
        <v>581</v>
      </c>
      <c r="J84" s="43">
        <f t="shared" si="3"/>
        <v>5453</v>
      </c>
      <c r="K84" s="99">
        <f t="shared" si="4"/>
        <v>6034</v>
      </c>
      <c r="L84" s="42">
        <v>807</v>
      </c>
    </row>
    <row r="85" spans="1:12" s="108" customFormat="1" ht="11.25" customHeight="1">
      <c r="A85" s="99" t="s">
        <v>88</v>
      </c>
      <c r="B85" s="42">
        <v>5</v>
      </c>
      <c r="C85" s="42">
        <v>0</v>
      </c>
      <c r="D85" s="101">
        <v>74</v>
      </c>
      <c r="E85" s="99">
        <f t="shared" si="0"/>
        <v>79</v>
      </c>
      <c r="F85" s="42">
        <v>21</v>
      </c>
      <c r="G85" s="101">
        <v>121</v>
      </c>
      <c r="H85" s="43">
        <f t="shared" si="1"/>
        <v>142</v>
      </c>
      <c r="I85" s="43">
        <f t="shared" si="2"/>
        <v>26</v>
      </c>
      <c r="J85" s="43">
        <f t="shared" si="3"/>
        <v>195</v>
      </c>
      <c r="K85" s="99">
        <f t="shared" si="4"/>
        <v>221</v>
      </c>
      <c r="L85" s="42">
        <v>26</v>
      </c>
    </row>
    <row r="86" spans="1:12" s="108" customFormat="1" ht="11.25" customHeight="1">
      <c r="A86" s="99" t="s">
        <v>89</v>
      </c>
      <c r="B86" s="42">
        <v>3782</v>
      </c>
      <c r="C86" s="42">
        <v>5580</v>
      </c>
      <c r="D86" s="101">
        <v>76989</v>
      </c>
      <c r="E86" s="99">
        <f t="shared" si="0"/>
        <v>86351</v>
      </c>
      <c r="F86" s="42">
        <v>46785</v>
      </c>
      <c r="G86" s="101">
        <v>405237</v>
      </c>
      <c r="H86" s="43">
        <f t="shared" si="1"/>
        <v>452022</v>
      </c>
      <c r="I86" s="43">
        <f t="shared" si="2"/>
        <v>56147</v>
      </c>
      <c r="J86" s="43">
        <f t="shared" si="3"/>
        <v>482226</v>
      </c>
      <c r="K86" s="99">
        <f t="shared" si="4"/>
        <v>538373</v>
      </c>
      <c r="L86" s="42">
        <v>172791</v>
      </c>
    </row>
    <row r="87" spans="1:12" s="108" customFormat="1" ht="11.25" customHeight="1">
      <c r="A87" s="99" t="s">
        <v>90</v>
      </c>
      <c r="B87" s="42">
        <v>706</v>
      </c>
      <c r="C87" s="42">
        <v>292</v>
      </c>
      <c r="D87" s="101">
        <v>8474</v>
      </c>
      <c r="E87" s="99">
        <f t="shared" si="0"/>
        <v>9472</v>
      </c>
      <c r="F87" s="42">
        <v>625</v>
      </c>
      <c r="G87" s="101">
        <v>4355</v>
      </c>
      <c r="H87" s="43">
        <f t="shared" si="1"/>
        <v>4980</v>
      </c>
      <c r="I87" s="43">
        <f t="shared" si="2"/>
        <v>1623</v>
      </c>
      <c r="J87" s="43">
        <f t="shared" si="3"/>
        <v>12829</v>
      </c>
      <c r="K87" s="99">
        <f t="shared" si="4"/>
        <v>14452</v>
      </c>
      <c r="L87" s="42">
        <v>955</v>
      </c>
    </row>
    <row r="88" spans="1:12" s="108" customFormat="1" ht="11.25" customHeight="1">
      <c r="A88" s="99" t="s">
        <v>91</v>
      </c>
      <c r="B88" s="42">
        <v>5907</v>
      </c>
      <c r="C88" s="42">
        <v>42</v>
      </c>
      <c r="D88" s="101">
        <v>88094</v>
      </c>
      <c r="E88" s="99">
        <f t="shared" si="0"/>
        <v>94043</v>
      </c>
      <c r="F88" s="42">
        <v>2462</v>
      </c>
      <c r="G88" s="101">
        <v>46110</v>
      </c>
      <c r="H88" s="43">
        <f t="shared" si="1"/>
        <v>48572</v>
      </c>
      <c r="I88" s="43">
        <f t="shared" si="2"/>
        <v>8411</v>
      </c>
      <c r="J88" s="43">
        <f t="shared" si="3"/>
        <v>134204</v>
      </c>
      <c r="K88" s="99">
        <f t="shared" si="4"/>
        <v>142615</v>
      </c>
      <c r="L88" s="42">
        <v>7649</v>
      </c>
    </row>
    <row r="89" spans="1:12" s="108" customFormat="1" ht="11.25" customHeight="1">
      <c r="A89" s="99" t="s">
        <v>92</v>
      </c>
      <c r="B89" s="42">
        <v>92</v>
      </c>
      <c r="C89" s="42">
        <v>8</v>
      </c>
      <c r="D89" s="101">
        <v>1363</v>
      </c>
      <c r="E89" s="99">
        <f t="shared" si="0"/>
        <v>1463</v>
      </c>
      <c r="F89" s="42">
        <v>11</v>
      </c>
      <c r="G89" s="101">
        <v>104</v>
      </c>
      <c r="H89" s="43">
        <f t="shared" si="1"/>
        <v>115</v>
      </c>
      <c r="I89" s="43">
        <f t="shared" si="2"/>
        <v>111</v>
      </c>
      <c r="J89" s="43">
        <f t="shared" si="3"/>
        <v>1467</v>
      </c>
      <c r="K89" s="99">
        <f t="shared" si="4"/>
        <v>1578</v>
      </c>
      <c r="L89" s="42">
        <v>0</v>
      </c>
    </row>
    <row r="90" spans="1:12" s="108" customFormat="1" ht="11.25" customHeight="1">
      <c r="A90" s="99" t="s">
        <v>93</v>
      </c>
      <c r="B90" s="42">
        <v>33072</v>
      </c>
      <c r="C90" s="42">
        <v>11441</v>
      </c>
      <c r="D90" s="101">
        <v>334291</v>
      </c>
      <c r="E90" s="99">
        <f t="shared" si="0"/>
        <v>378804</v>
      </c>
      <c r="F90" s="42">
        <v>3288</v>
      </c>
      <c r="G90" s="101">
        <v>42993</v>
      </c>
      <c r="H90" s="43">
        <f t="shared" si="1"/>
        <v>46281</v>
      </c>
      <c r="I90" s="43">
        <f t="shared" si="2"/>
        <v>47801</v>
      </c>
      <c r="J90" s="43">
        <f t="shared" si="3"/>
        <v>377284</v>
      </c>
      <c r="K90" s="99">
        <f t="shared" si="4"/>
        <v>425085</v>
      </c>
      <c r="L90" s="42">
        <v>85387</v>
      </c>
    </row>
    <row r="91" spans="1:12" s="108" customFormat="1" ht="11.25" customHeight="1">
      <c r="A91" s="99" t="s">
        <v>94</v>
      </c>
      <c r="B91" s="42">
        <v>17975</v>
      </c>
      <c r="C91" s="42">
        <v>533</v>
      </c>
      <c r="D91" s="101">
        <v>220921</v>
      </c>
      <c r="E91" s="99">
        <f t="shared" si="0"/>
        <v>239429</v>
      </c>
      <c r="F91" s="42">
        <v>5812</v>
      </c>
      <c r="G91" s="101">
        <v>42440</v>
      </c>
      <c r="H91" s="43">
        <f t="shared" si="1"/>
        <v>48252</v>
      </c>
      <c r="I91" s="43">
        <f t="shared" si="2"/>
        <v>24320</v>
      </c>
      <c r="J91" s="43">
        <f t="shared" si="3"/>
        <v>263361</v>
      </c>
      <c r="K91" s="99">
        <f t="shared" si="4"/>
        <v>287681</v>
      </c>
      <c r="L91" s="42">
        <v>223233</v>
      </c>
    </row>
    <row r="92" spans="1:12" s="108" customFormat="1" ht="11.25" customHeight="1">
      <c r="A92" s="99" t="s">
        <v>95</v>
      </c>
      <c r="B92" s="42">
        <v>31519</v>
      </c>
      <c r="C92" s="42">
        <v>96</v>
      </c>
      <c r="D92" s="101">
        <v>483259</v>
      </c>
      <c r="E92" s="99">
        <f t="shared" si="0"/>
        <v>514874</v>
      </c>
      <c r="F92" s="42">
        <v>113</v>
      </c>
      <c r="G92" s="101">
        <v>3055</v>
      </c>
      <c r="H92" s="43">
        <f t="shared" si="1"/>
        <v>3168</v>
      </c>
      <c r="I92" s="43">
        <f t="shared" si="2"/>
        <v>31728</v>
      </c>
      <c r="J92" s="43">
        <f t="shared" si="3"/>
        <v>486314</v>
      </c>
      <c r="K92" s="99">
        <f t="shared" si="4"/>
        <v>518042</v>
      </c>
      <c r="L92" s="42">
        <v>15453</v>
      </c>
    </row>
    <row r="93" spans="1:12" s="108" customFormat="1" ht="11.25" customHeight="1">
      <c r="A93" s="99" t="s">
        <v>96</v>
      </c>
      <c r="B93" s="42">
        <v>57036</v>
      </c>
      <c r="C93" s="42">
        <v>6034</v>
      </c>
      <c r="D93" s="101">
        <v>640606</v>
      </c>
      <c r="E93" s="99">
        <f t="shared" si="0"/>
        <v>703676</v>
      </c>
      <c r="F93" s="42">
        <v>38503</v>
      </c>
      <c r="G93" s="101">
        <v>281973</v>
      </c>
      <c r="H93" s="43">
        <f t="shared" si="1"/>
        <v>320476</v>
      </c>
      <c r="I93" s="43">
        <f t="shared" si="2"/>
        <v>101573</v>
      </c>
      <c r="J93" s="43">
        <f t="shared" si="3"/>
        <v>922579</v>
      </c>
      <c r="K93" s="99">
        <f t="shared" si="4"/>
        <v>1024152</v>
      </c>
      <c r="L93" s="42">
        <v>337877</v>
      </c>
    </row>
    <row r="94" spans="1:12" s="108" customFormat="1" ht="11.25" customHeight="1">
      <c r="A94" s="99" t="s">
        <v>97</v>
      </c>
      <c r="B94" s="42">
        <v>15</v>
      </c>
      <c r="C94" s="42">
        <v>111</v>
      </c>
      <c r="D94" s="101">
        <v>1282</v>
      </c>
      <c r="E94" s="99">
        <f t="shared" si="0"/>
        <v>1408</v>
      </c>
      <c r="F94" s="42">
        <v>223</v>
      </c>
      <c r="G94" s="101">
        <v>1841</v>
      </c>
      <c r="H94" s="43">
        <f t="shared" si="1"/>
        <v>2064</v>
      </c>
      <c r="I94" s="43">
        <f t="shared" si="2"/>
        <v>349</v>
      </c>
      <c r="J94" s="43">
        <f t="shared" si="3"/>
        <v>3123</v>
      </c>
      <c r="K94" s="99">
        <f t="shared" si="4"/>
        <v>3472</v>
      </c>
      <c r="L94" s="42">
        <v>0</v>
      </c>
    </row>
    <row r="95" spans="1:12" s="108" customFormat="1" ht="11.25" customHeight="1">
      <c r="A95" s="99" t="s">
        <v>98</v>
      </c>
      <c r="B95" s="42">
        <v>23968</v>
      </c>
      <c r="C95" s="42">
        <v>2164</v>
      </c>
      <c r="D95" s="101">
        <v>335442</v>
      </c>
      <c r="E95" s="99">
        <f t="shared" si="0"/>
        <v>361574</v>
      </c>
      <c r="F95" s="42">
        <v>19915</v>
      </c>
      <c r="G95" s="101">
        <v>111216</v>
      </c>
      <c r="H95" s="43">
        <f t="shared" si="1"/>
        <v>131131</v>
      </c>
      <c r="I95" s="43">
        <f t="shared" si="2"/>
        <v>46047</v>
      </c>
      <c r="J95" s="43">
        <f t="shared" si="3"/>
        <v>446658</v>
      </c>
      <c r="K95" s="99">
        <f t="shared" si="4"/>
        <v>492705</v>
      </c>
      <c r="L95" s="42">
        <v>635762</v>
      </c>
    </row>
    <row r="96" spans="1:12" s="108" customFormat="1" ht="11.25" customHeight="1">
      <c r="A96" s="99" t="s">
        <v>99</v>
      </c>
      <c r="B96" s="42">
        <v>473</v>
      </c>
      <c r="C96" s="42">
        <v>0</v>
      </c>
      <c r="D96" s="101">
        <v>4401</v>
      </c>
      <c r="E96" s="99">
        <f t="shared" si="0"/>
        <v>4874</v>
      </c>
      <c r="F96" s="42">
        <v>20</v>
      </c>
      <c r="G96" s="101">
        <v>101</v>
      </c>
      <c r="H96" s="43">
        <f t="shared" si="1"/>
        <v>121</v>
      </c>
      <c r="I96" s="43">
        <f t="shared" si="2"/>
        <v>493</v>
      </c>
      <c r="J96" s="43">
        <f t="shared" si="3"/>
        <v>4502</v>
      </c>
      <c r="K96" s="99">
        <f t="shared" si="4"/>
        <v>4995</v>
      </c>
      <c r="L96" s="42">
        <v>0</v>
      </c>
    </row>
    <row r="97" spans="1:12" s="108" customFormat="1" ht="11.25" customHeight="1">
      <c r="A97" s="99" t="s">
        <v>100</v>
      </c>
      <c r="B97" s="42">
        <v>7509</v>
      </c>
      <c r="C97" s="42">
        <v>164</v>
      </c>
      <c r="D97" s="101">
        <v>46651</v>
      </c>
      <c r="E97" s="99">
        <f t="shared" si="0"/>
        <v>54324</v>
      </c>
      <c r="F97" s="42">
        <v>375</v>
      </c>
      <c r="G97" s="101">
        <v>782</v>
      </c>
      <c r="H97" s="43">
        <f t="shared" si="1"/>
        <v>1157</v>
      </c>
      <c r="I97" s="43">
        <f t="shared" si="2"/>
        <v>8048</v>
      </c>
      <c r="J97" s="43">
        <f t="shared" si="3"/>
        <v>47433</v>
      </c>
      <c r="K97" s="99">
        <f t="shared" si="4"/>
        <v>55481</v>
      </c>
      <c r="L97" s="42">
        <v>0</v>
      </c>
    </row>
    <row r="98" spans="1:12" s="108" customFormat="1" ht="11.25" customHeight="1">
      <c r="A98" s="99" t="s">
        <v>101</v>
      </c>
      <c r="B98" s="42">
        <v>1338</v>
      </c>
      <c r="C98" s="42">
        <v>307</v>
      </c>
      <c r="D98" s="101">
        <v>7011</v>
      </c>
      <c r="E98" s="99">
        <f t="shared" si="0"/>
        <v>8656</v>
      </c>
      <c r="F98" s="42">
        <v>210</v>
      </c>
      <c r="G98" s="101">
        <v>3927</v>
      </c>
      <c r="H98" s="43">
        <f t="shared" si="1"/>
        <v>4137</v>
      </c>
      <c r="I98" s="43">
        <f t="shared" si="2"/>
        <v>1855</v>
      </c>
      <c r="J98" s="43">
        <f t="shared" si="3"/>
        <v>10938</v>
      </c>
      <c r="K98" s="99">
        <f t="shared" si="4"/>
        <v>12793</v>
      </c>
      <c r="L98" s="42">
        <v>11</v>
      </c>
    </row>
    <row r="99" spans="1:12" s="108" customFormat="1" ht="11.25" customHeight="1">
      <c r="A99" s="99" t="s">
        <v>102</v>
      </c>
      <c r="B99" s="42">
        <v>216</v>
      </c>
      <c r="C99" s="42">
        <v>93</v>
      </c>
      <c r="D99" s="101">
        <v>2155</v>
      </c>
      <c r="E99" s="99">
        <f t="shared" si="0"/>
        <v>2464</v>
      </c>
      <c r="F99" s="42">
        <v>350</v>
      </c>
      <c r="G99" s="101">
        <v>2421</v>
      </c>
      <c r="H99" s="43">
        <f t="shared" si="1"/>
        <v>2771</v>
      </c>
      <c r="I99" s="43">
        <f t="shared" si="2"/>
        <v>659</v>
      </c>
      <c r="J99" s="43">
        <f t="shared" si="3"/>
        <v>4576</v>
      </c>
      <c r="K99" s="99">
        <f t="shared" si="4"/>
        <v>5235</v>
      </c>
      <c r="L99" s="42">
        <v>1141</v>
      </c>
    </row>
    <row r="100" spans="1:12" s="108" customFormat="1" ht="11.25" customHeight="1">
      <c r="A100" s="99" t="s">
        <v>103</v>
      </c>
      <c r="B100" s="42">
        <v>1</v>
      </c>
      <c r="C100" s="42">
        <v>2</v>
      </c>
      <c r="D100" s="101">
        <v>27</v>
      </c>
      <c r="E100" s="99">
        <f t="shared" si="0"/>
        <v>30</v>
      </c>
      <c r="F100" s="42">
        <v>2148</v>
      </c>
      <c r="G100" s="101">
        <v>1210</v>
      </c>
      <c r="H100" s="43">
        <f t="shared" si="1"/>
        <v>3358</v>
      </c>
      <c r="I100" s="43">
        <f t="shared" si="2"/>
        <v>2151</v>
      </c>
      <c r="J100" s="43">
        <f t="shared" si="3"/>
        <v>1237</v>
      </c>
      <c r="K100" s="99">
        <f t="shared" si="4"/>
        <v>3388</v>
      </c>
      <c r="L100" s="42">
        <v>29176</v>
      </c>
    </row>
    <row r="101" spans="1:12" s="108" customFormat="1" ht="11.25" customHeight="1">
      <c r="A101" s="99" t="s">
        <v>104</v>
      </c>
      <c r="B101" s="42">
        <v>802</v>
      </c>
      <c r="C101" s="42">
        <v>17</v>
      </c>
      <c r="D101" s="101">
        <v>6651</v>
      </c>
      <c r="E101" s="99">
        <f t="shared" si="0"/>
        <v>7470</v>
      </c>
      <c r="F101" s="42">
        <v>24056</v>
      </c>
      <c r="G101" s="101">
        <v>266835</v>
      </c>
      <c r="H101" s="43">
        <f t="shared" si="1"/>
        <v>290891</v>
      </c>
      <c r="I101" s="43">
        <f t="shared" si="2"/>
        <v>24875</v>
      </c>
      <c r="J101" s="43">
        <f t="shared" si="3"/>
        <v>273486</v>
      </c>
      <c r="K101" s="99">
        <f t="shared" si="4"/>
        <v>298361</v>
      </c>
      <c r="L101" s="42">
        <v>109409</v>
      </c>
    </row>
    <row r="102" spans="1:12" s="108" customFormat="1" ht="11.25" customHeight="1">
      <c r="A102" s="99" t="s">
        <v>105</v>
      </c>
      <c r="B102" s="42">
        <v>18950</v>
      </c>
      <c r="C102" s="42">
        <v>0</v>
      </c>
      <c r="D102" s="101">
        <v>158773</v>
      </c>
      <c r="E102" s="99">
        <f t="shared" si="0"/>
        <v>177723</v>
      </c>
      <c r="F102" s="42">
        <v>670</v>
      </c>
      <c r="G102" s="101">
        <v>37153</v>
      </c>
      <c r="H102" s="43">
        <f t="shared" si="1"/>
        <v>37823</v>
      </c>
      <c r="I102" s="43">
        <f t="shared" si="2"/>
        <v>19620</v>
      </c>
      <c r="J102" s="43">
        <f t="shared" si="3"/>
        <v>195926</v>
      </c>
      <c r="K102" s="99">
        <f t="shared" si="4"/>
        <v>215546</v>
      </c>
      <c r="L102" s="42">
        <v>19546</v>
      </c>
    </row>
    <row r="103" spans="1:12" s="108" customFormat="1" ht="11.25" customHeight="1">
      <c r="A103" s="99" t="s">
        <v>106</v>
      </c>
      <c r="B103" s="42">
        <v>360</v>
      </c>
      <c r="C103" s="42">
        <v>163</v>
      </c>
      <c r="D103" s="101">
        <v>4999</v>
      </c>
      <c r="E103" s="99">
        <f t="shared" si="0"/>
        <v>5522</v>
      </c>
      <c r="F103" s="42">
        <v>74756</v>
      </c>
      <c r="G103" s="101">
        <v>667217</v>
      </c>
      <c r="H103" s="43">
        <f t="shared" si="1"/>
        <v>741973</v>
      </c>
      <c r="I103" s="43">
        <f t="shared" si="2"/>
        <v>75279</v>
      </c>
      <c r="J103" s="43">
        <f t="shared" si="3"/>
        <v>672216</v>
      </c>
      <c r="K103" s="99">
        <f t="shared" si="4"/>
        <v>747495</v>
      </c>
      <c r="L103" s="42">
        <v>117455</v>
      </c>
    </row>
    <row r="104" spans="1:12" s="108" customFormat="1" ht="11.25" customHeight="1">
      <c r="A104" s="99" t="s">
        <v>107</v>
      </c>
      <c r="B104" s="42">
        <v>1</v>
      </c>
      <c r="C104" s="42">
        <v>0</v>
      </c>
      <c r="D104" s="101">
        <v>615</v>
      </c>
      <c r="E104" s="99">
        <f t="shared" si="0"/>
        <v>616</v>
      </c>
      <c r="F104" s="42">
        <v>78</v>
      </c>
      <c r="G104" s="101">
        <v>423</v>
      </c>
      <c r="H104" s="43">
        <f t="shared" si="1"/>
        <v>501</v>
      </c>
      <c r="I104" s="43">
        <f t="shared" si="2"/>
        <v>79</v>
      </c>
      <c r="J104" s="43">
        <f t="shared" si="3"/>
        <v>1038</v>
      </c>
      <c r="K104" s="99">
        <f t="shared" si="4"/>
        <v>1117</v>
      </c>
      <c r="L104" s="42">
        <v>0</v>
      </c>
    </row>
    <row r="105" spans="1:12" s="108" customFormat="1" ht="11.25" customHeight="1">
      <c r="A105" s="99" t="s">
        <v>108</v>
      </c>
      <c r="B105" s="42">
        <v>10037</v>
      </c>
      <c r="C105" s="42">
        <v>6506</v>
      </c>
      <c r="D105" s="101">
        <v>137317</v>
      </c>
      <c r="E105" s="99">
        <f t="shared" si="0"/>
        <v>153860</v>
      </c>
      <c r="F105" s="42">
        <v>2912</v>
      </c>
      <c r="G105" s="101">
        <v>24623</v>
      </c>
      <c r="H105" s="43">
        <f t="shared" si="1"/>
        <v>27535</v>
      </c>
      <c r="I105" s="43">
        <f t="shared" si="2"/>
        <v>19455</v>
      </c>
      <c r="J105" s="43">
        <f t="shared" si="3"/>
        <v>161940</v>
      </c>
      <c r="K105" s="99">
        <f t="shared" si="4"/>
        <v>181395</v>
      </c>
      <c r="L105" s="42">
        <v>10174</v>
      </c>
    </row>
    <row r="106" spans="1:12" s="108" customFormat="1" ht="11.25" customHeight="1">
      <c r="A106" s="99" t="s">
        <v>109</v>
      </c>
      <c r="B106" s="42">
        <v>1538</v>
      </c>
      <c r="C106" s="42">
        <v>971</v>
      </c>
      <c r="D106" s="101">
        <v>22441</v>
      </c>
      <c r="E106" s="99">
        <f t="shared" si="0"/>
        <v>24950</v>
      </c>
      <c r="F106" s="42">
        <v>2153</v>
      </c>
      <c r="G106" s="101">
        <v>12755</v>
      </c>
      <c r="H106" s="43">
        <f t="shared" si="1"/>
        <v>14908</v>
      </c>
      <c r="I106" s="43">
        <f t="shared" si="2"/>
        <v>4662</v>
      </c>
      <c r="J106" s="43">
        <f t="shared" si="3"/>
        <v>35196</v>
      </c>
      <c r="K106" s="99">
        <f t="shared" si="4"/>
        <v>39858</v>
      </c>
      <c r="L106" s="42">
        <v>31026</v>
      </c>
    </row>
    <row r="107" spans="1:12" s="108" customFormat="1" ht="11.25" customHeight="1">
      <c r="A107" s="99" t="s">
        <v>110</v>
      </c>
      <c r="B107" s="42">
        <v>93716</v>
      </c>
      <c r="C107" s="42">
        <v>43998</v>
      </c>
      <c r="D107" s="101">
        <v>755577</v>
      </c>
      <c r="E107" s="99">
        <f t="shared" si="0"/>
        <v>893291</v>
      </c>
      <c r="F107" s="42">
        <v>9371</v>
      </c>
      <c r="G107" s="101">
        <v>62090</v>
      </c>
      <c r="H107" s="43">
        <f t="shared" si="1"/>
        <v>71461</v>
      </c>
      <c r="I107" s="43">
        <f t="shared" si="2"/>
        <v>147085</v>
      </c>
      <c r="J107" s="43">
        <f t="shared" si="3"/>
        <v>817667</v>
      </c>
      <c r="K107" s="99">
        <f t="shared" si="4"/>
        <v>964752</v>
      </c>
      <c r="L107" s="42">
        <v>138847</v>
      </c>
    </row>
    <row r="108" spans="1:12" s="108" customFormat="1" ht="11.25" customHeight="1">
      <c r="A108" s="99" t="s">
        <v>111</v>
      </c>
      <c r="B108" s="42">
        <v>67948</v>
      </c>
      <c r="C108" s="42">
        <v>14779</v>
      </c>
      <c r="D108" s="101">
        <v>656007</v>
      </c>
      <c r="E108" s="99">
        <f t="shared" si="0"/>
        <v>738734</v>
      </c>
      <c r="F108" s="42">
        <v>2965</v>
      </c>
      <c r="G108" s="101">
        <v>28461</v>
      </c>
      <c r="H108" s="43">
        <f t="shared" si="1"/>
        <v>31426</v>
      </c>
      <c r="I108" s="43">
        <f t="shared" si="2"/>
        <v>85692</v>
      </c>
      <c r="J108" s="43">
        <f t="shared" si="3"/>
        <v>684468</v>
      </c>
      <c r="K108" s="99">
        <f t="shared" si="4"/>
        <v>770160</v>
      </c>
      <c r="L108" s="42">
        <v>293435</v>
      </c>
    </row>
    <row r="109" spans="1:12" s="108" customFormat="1" ht="11.25" customHeight="1">
      <c r="A109" s="99" t="s">
        <v>112</v>
      </c>
      <c r="B109" s="42">
        <v>2414</v>
      </c>
      <c r="C109" s="42">
        <v>974</v>
      </c>
      <c r="D109" s="101">
        <v>24147</v>
      </c>
      <c r="E109" s="99">
        <f t="shared" si="0"/>
        <v>27535</v>
      </c>
      <c r="F109" s="42">
        <v>3935</v>
      </c>
      <c r="G109" s="101">
        <v>3138</v>
      </c>
      <c r="H109" s="43">
        <f t="shared" si="1"/>
        <v>7073</v>
      </c>
      <c r="I109" s="43">
        <f t="shared" si="2"/>
        <v>7323</v>
      </c>
      <c r="J109" s="43">
        <f t="shared" si="3"/>
        <v>27285</v>
      </c>
      <c r="K109" s="99">
        <f t="shared" si="4"/>
        <v>34608</v>
      </c>
      <c r="L109" s="42">
        <v>0</v>
      </c>
    </row>
    <row r="110" spans="1:12" s="108" customFormat="1" ht="11.25" customHeight="1">
      <c r="A110" s="99" t="s">
        <v>113</v>
      </c>
      <c r="B110" s="42">
        <v>428</v>
      </c>
      <c r="C110" s="42">
        <v>445</v>
      </c>
      <c r="D110" s="101">
        <v>10028</v>
      </c>
      <c r="E110" s="99">
        <f t="shared" si="0"/>
        <v>10901</v>
      </c>
      <c r="F110" s="42">
        <v>687</v>
      </c>
      <c r="G110" s="101">
        <v>5653</v>
      </c>
      <c r="H110" s="43">
        <f t="shared" si="1"/>
        <v>6340</v>
      </c>
      <c r="I110" s="43">
        <f t="shared" si="2"/>
        <v>1560</v>
      </c>
      <c r="J110" s="43">
        <f t="shared" si="3"/>
        <v>15681</v>
      </c>
      <c r="K110" s="99">
        <f t="shared" si="4"/>
        <v>17241</v>
      </c>
      <c r="L110" s="42">
        <v>1758</v>
      </c>
    </row>
    <row r="111" spans="1:12" s="108" customFormat="1" ht="11.25" customHeight="1">
      <c r="A111" s="99" t="s">
        <v>114</v>
      </c>
      <c r="B111" s="42">
        <v>234</v>
      </c>
      <c r="C111" s="42">
        <v>0</v>
      </c>
      <c r="D111" s="101">
        <v>2140</v>
      </c>
      <c r="E111" s="99">
        <f t="shared" si="0"/>
        <v>2374</v>
      </c>
      <c r="F111" s="42">
        <v>119</v>
      </c>
      <c r="G111" s="101">
        <v>944</v>
      </c>
      <c r="H111" s="43">
        <f t="shared" si="1"/>
        <v>1063</v>
      </c>
      <c r="I111" s="43">
        <f t="shared" si="2"/>
        <v>353</v>
      </c>
      <c r="J111" s="43">
        <f t="shared" si="3"/>
        <v>3084</v>
      </c>
      <c r="K111" s="99">
        <f t="shared" si="4"/>
        <v>3437</v>
      </c>
      <c r="L111" s="42">
        <v>290</v>
      </c>
    </row>
    <row r="112" spans="1:12" s="108" customFormat="1" ht="11.25" customHeight="1">
      <c r="A112" s="99" t="s">
        <v>115</v>
      </c>
      <c r="B112" s="42">
        <v>1</v>
      </c>
      <c r="C112" s="42">
        <v>0</v>
      </c>
      <c r="D112" s="101">
        <v>5</v>
      </c>
      <c r="E112" s="99">
        <f t="shared" si="0"/>
        <v>6</v>
      </c>
      <c r="F112" s="42">
        <v>1</v>
      </c>
      <c r="G112" s="101">
        <v>0</v>
      </c>
      <c r="H112" s="43">
        <f t="shared" si="1"/>
        <v>1</v>
      </c>
      <c r="I112" s="43">
        <f t="shared" si="2"/>
        <v>2</v>
      </c>
      <c r="J112" s="43">
        <f t="shared" si="3"/>
        <v>5</v>
      </c>
      <c r="K112" s="99">
        <f t="shared" si="4"/>
        <v>7</v>
      </c>
      <c r="L112" s="42">
        <v>1</v>
      </c>
    </row>
    <row r="113" spans="1:12" s="108" customFormat="1" ht="11.25" customHeight="1">
      <c r="A113" s="99" t="s">
        <v>116</v>
      </c>
      <c r="B113" s="42">
        <v>10894</v>
      </c>
      <c r="C113" s="42">
        <v>80</v>
      </c>
      <c r="D113" s="101">
        <v>119346</v>
      </c>
      <c r="E113" s="99">
        <f t="shared" si="0"/>
        <v>130320</v>
      </c>
      <c r="F113" s="42">
        <v>966</v>
      </c>
      <c r="G113" s="101">
        <v>12619</v>
      </c>
      <c r="H113" s="43">
        <f t="shared" si="1"/>
        <v>13585</v>
      </c>
      <c r="I113" s="43">
        <f t="shared" si="2"/>
        <v>11940</v>
      </c>
      <c r="J113" s="43">
        <f t="shared" si="3"/>
        <v>131965</v>
      </c>
      <c r="K113" s="99">
        <f t="shared" si="4"/>
        <v>143905</v>
      </c>
      <c r="L113" s="42">
        <v>28256</v>
      </c>
    </row>
    <row r="114" spans="1:12" s="108" customFormat="1" ht="11.25" customHeight="1">
      <c r="A114" s="99" t="s">
        <v>137</v>
      </c>
      <c r="B114" s="42">
        <v>0</v>
      </c>
      <c r="C114" s="42">
        <v>0</v>
      </c>
      <c r="D114" s="101">
        <v>1</v>
      </c>
      <c r="E114" s="99">
        <f t="shared" si="0"/>
        <v>1</v>
      </c>
      <c r="F114" s="42">
        <v>0</v>
      </c>
      <c r="G114" s="101">
        <v>38</v>
      </c>
      <c r="H114" s="43">
        <f t="shared" si="1"/>
        <v>38</v>
      </c>
      <c r="I114" s="43">
        <f t="shared" si="2"/>
        <v>0</v>
      </c>
      <c r="J114" s="43">
        <f t="shared" si="3"/>
        <v>39</v>
      </c>
      <c r="K114" s="99">
        <f t="shared" si="4"/>
        <v>39</v>
      </c>
      <c r="L114" s="42">
        <v>0</v>
      </c>
    </row>
    <row r="115" spans="1:12" s="108" customFormat="1" ht="11.25" customHeight="1">
      <c r="A115" s="99" t="s">
        <v>118</v>
      </c>
      <c r="B115" s="42">
        <v>7</v>
      </c>
      <c r="C115" s="42">
        <v>102</v>
      </c>
      <c r="D115" s="101">
        <v>6060</v>
      </c>
      <c r="E115" s="99">
        <f t="shared" si="0"/>
        <v>6169</v>
      </c>
      <c r="F115" s="42">
        <v>4309</v>
      </c>
      <c r="G115" s="101">
        <v>31737</v>
      </c>
      <c r="H115" s="43">
        <f t="shared" si="1"/>
        <v>36046</v>
      </c>
      <c r="I115" s="43">
        <f t="shared" si="2"/>
        <v>4418</v>
      </c>
      <c r="J115" s="43">
        <f t="shared" si="3"/>
        <v>37797</v>
      </c>
      <c r="K115" s="99">
        <f t="shared" si="4"/>
        <v>42215</v>
      </c>
      <c r="L115" s="42">
        <v>8302</v>
      </c>
    </row>
    <row r="116" spans="1:12" s="108" customFormat="1" ht="11.25" customHeight="1">
      <c r="A116" s="99" t="s">
        <v>119</v>
      </c>
      <c r="B116" s="42">
        <v>2263</v>
      </c>
      <c r="C116" s="42">
        <v>2889</v>
      </c>
      <c r="D116" s="101">
        <v>36431</v>
      </c>
      <c r="E116" s="99">
        <f t="shared" si="0"/>
        <v>41583</v>
      </c>
      <c r="F116" s="42">
        <v>1598</v>
      </c>
      <c r="G116" s="101">
        <v>11329</v>
      </c>
      <c r="H116" s="43">
        <f t="shared" si="1"/>
        <v>12927</v>
      </c>
      <c r="I116" s="43">
        <f t="shared" si="2"/>
        <v>6750</v>
      </c>
      <c r="J116" s="43">
        <f t="shared" si="3"/>
        <v>47760</v>
      </c>
      <c r="K116" s="99">
        <f t="shared" si="4"/>
        <v>54510</v>
      </c>
      <c r="L116" s="42">
        <v>9647</v>
      </c>
    </row>
    <row r="117" spans="1:12" s="108" customFormat="1" ht="11.25" customHeight="1">
      <c r="A117" s="99" t="s">
        <v>120</v>
      </c>
      <c r="B117" s="42">
        <v>2735</v>
      </c>
      <c r="C117" s="42">
        <v>0</v>
      </c>
      <c r="D117" s="101">
        <v>7153</v>
      </c>
      <c r="E117" s="99">
        <f t="shared" si="0"/>
        <v>9888</v>
      </c>
      <c r="F117" s="42">
        <v>210</v>
      </c>
      <c r="G117" s="101">
        <v>9903</v>
      </c>
      <c r="H117" s="43">
        <f t="shared" si="1"/>
        <v>10113</v>
      </c>
      <c r="I117" s="43">
        <f t="shared" si="2"/>
        <v>2945</v>
      </c>
      <c r="J117" s="43">
        <f t="shared" si="3"/>
        <v>17056</v>
      </c>
      <c r="K117" s="99">
        <f t="shared" si="4"/>
        <v>20001</v>
      </c>
      <c r="L117" s="42">
        <v>3944</v>
      </c>
    </row>
    <row r="118" spans="1:12" s="108" customFormat="1" ht="11.25" customHeight="1">
      <c r="A118" s="99" t="s">
        <v>121</v>
      </c>
      <c r="B118" s="42">
        <v>2356</v>
      </c>
      <c r="C118" s="42">
        <v>805</v>
      </c>
      <c r="D118" s="101">
        <v>50862</v>
      </c>
      <c r="E118" s="99">
        <f t="shared" si="0"/>
        <v>54023</v>
      </c>
      <c r="F118" s="42">
        <v>5367</v>
      </c>
      <c r="G118" s="101">
        <v>71740</v>
      </c>
      <c r="H118" s="43">
        <f t="shared" si="1"/>
        <v>77107</v>
      </c>
      <c r="I118" s="43">
        <f t="shared" si="2"/>
        <v>8528</v>
      </c>
      <c r="J118" s="43">
        <f t="shared" si="3"/>
        <v>122602</v>
      </c>
      <c r="K118" s="99">
        <f t="shared" si="4"/>
        <v>131130</v>
      </c>
      <c r="L118" s="42">
        <v>19303</v>
      </c>
    </row>
    <row r="119" spans="1:12" s="108" customFormat="1" ht="11.25" customHeight="1">
      <c r="A119" s="99" t="s">
        <v>122</v>
      </c>
      <c r="B119" s="42">
        <v>6</v>
      </c>
      <c r="C119" s="42">
        <v>3</v>
      </c>
      <c r="D119" s="101">
        <v>2108</v>
      </c>
      <c r="E119" s="99">
        <f t="shared" si="0"/>
        <v>2117</v>
      </c>
      <c r="F119" s="42">
        <v>1255</v>
      </c>
      <c r="G119" s="101">
        <v>9491</v>
      </c>
      <c r="H119" s="43">
        <f t="shared" si="1"/>
        <v>10746</v>
      </c>
      <c r="I119" s="43">
        <f t="shared" si="2"/>
        <v>1264</v>
      </c>
      <c r="J119" s="43">
        <f t="shared" si="3"/>
        <v>11599</v>
      </c>
      <c r="K119" s="99">
        <f t="shared" si="4"/>
        <v>12863</v>
      </c>
      <c r="L119" s="42">
        <v>840</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1460753</v>
      </c>
      <c r="C122" s="50">
        <f>SUM(C24:C119)</f>
        <v>539956</v>
      </c>
      <c r="D122" s="50">
        <f>SUM(D24:D119)</f>
        <v>16164254</v>
      </c>
      <c r="E122" s="50">
        <f>SUM(E24:E119)</f>
        <v>18164963</v>
      </c>
      <c r="F122" s="51">
        <f>SUM(F24:F119)</f>
        <v>708721</v>
      </c>
      <c r="G122" s="50">
        <f>SUM(G24:G119)</f>
        <v>4311286</v>
      </c>
      <c r="H122" s="50">
        <f>SUM(H24:H119)</f>
        <v>5020007</v>
      </c>
      <c r="I122" s="50">
        <f>SUM(I24:I119)</f>
        <v>2709430</v>
      </c>
      <c r="J122" s="50">
        <f>D122+G122</f>
        <v>20475540</v>
      </c>
      <c r="K122" s="50">
        <f>E122+H122</f>
        <v>23184970</v>
      </c>
      <c r="L122" s="51">
        <f>SUM(L24:L119)</f>
        <v>7046863</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row r="129" ht="11.25" customHeight="1">
      <c r="A129" s="119" t="s">
        <v>160</v>
      </c>
    </row>
    <row r="130" ht="11.25" customHeight="1">
      <c r="A130" s="70" t="s">
        <v>161</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2.xml><?xml version="1.0" encoding="utf-8"?>
<worksheet xmlns="http://schemas.openxmlformats.org/spreadsheetml/2006/main" xmlns:r="http://schemas.openxmlformats.org/officeDocument/2006/relationships">
  <sheetPr>
    <pageSetUpPr fitToPage="1"/>
  </sheetPr>
  <dimension ref="A1:K131"/>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1.57421875" style="72" customWidth="1"/>
    <col min="13" max="16384" width="11.57421875" style="73" customWidth="1"/>
  </cols>
  <sheetData>
    <row r="1" spans="1:11" ht="11.25" customHeight="1">
      <c r="A1" s="76" t="s">
        <v>162</v>
      </c>
      <c r="B1" s="76"/>
      <c r="C1" s="76"/>
      <c r="D1" s="76"/>
      <c r="E1" s="76"/>
      <c r="F1" s="76"/>
      <c r="G1" s="76"/>
      <c r="H1" s="76"/>
      <c r="I1" s="76"/>
      <c r="J1" s="76"/>
      <c r="K1" s="76"/>
    </row>
    <row r="2" spans="1:11" ht="11.25" customHeight="1">
      <c r="A2" s="3" t="s">
        <v>142</v>
      </c>
      <c r="B2" s="3"/>
      <c r="C2" s="3"/>
      <c r="D2" s="3" t="s">
        <v>163</v>
      </c>
      <c r="E2" s="3"/>
      <c r="F2" s="3"/>
      <c r="G2" s="3"/>
      <c r="H2" s="3"/>
      <c r="I2" s="3"/>
      <c r="J2" s="3"/>
      <c r="K2" s="3"/>
    </row>
    <row r="3" spans="1:11" ht="11.25" customHeight="1">
      <c r="A3" s="76"/>
      <c r="B3" s="76"/>
      <c r="C3" s="76"/>
      <c r="D3" s="76"/>
      <c r="E3" s="76"/>
      <c r="F3" s="76"/>
      <c r="G3" s="76"/>
      <c r="H3" s="76"/>
      <c r="I3" s="76"/>
      <c r="J3" s="76"/>
      <c r="K3" s="76"/>
    </row>
    <row r="4" spans="1:11" ht="11.25" customHeight="1">
      <c r="A4" s="76"/>
      <c r="B4" s="76"/>
      <c r="C4" s="76"/>
      <c r="D4" s="76"/>
      <c r="E4" s="76"/>
      <c r="F4" s="76"/>
      <c r="G4" s="76"/>
      <c r="H4" s="76"/>
      <c r="I4" s="76"/>
      <c r="J4" s="76"/>
      <c r="K4" s="76"/>
    </row>
    <row r="5" spans="1:11" ht="11.25" customHeight="1">
      <c r="A5" s="76" t="s">
        <v>3</v>
      </c>
      <c r="B5" s="76"/>
      <c r="C5" s="76"/>
      <c r="D5" s="76"/>
      <c r="E5" s="76"/>
      <c r="F5" s="76"/>
      <c r="G5" s="76"/>
      <c r="H5" s="76"/>
      <c r="I5" s="76"/>
      <c r="J5" s="76"/>
      <c r="K5" s="76"/>
    </row>
    <row r="6" spans="1:11" ht="11.25" customHeight="1">
      <c r="A6" s="76"/>
      <c r="B6" s="76"/>
      <c r="C6" s="76"/>
      <c r="D6" s="76"/>
      <c r="E6" s="76"/>
      <c r="F6" s="76"/>
      <c r="G6" s="76"/>
      <c r="H6" s="76"/>
      <c r="I6" s="76"/>
      <c r="J6" s="76"/>
      <c r="K6" s="76"/>
    </row>
    <row r="7" spans="1:11" ht="11.25" customHeight="1">
      <c r="A7" s="76" t="s">
        <v>4</v>
      </c>
      <c r="B7" s="76"/>
      <c r="C7" s="76"/>
      <c r="D7" s="76"/>
      <c r="E7" s="76"/>
      <c r="F7" s="76"/>
      <c r="G7" s="76"/>
      <c r="H7" s="76"/>
      <c r="I7" s="76"/>
      <c r="J7" s="76"/>
      <c r="K7" s="76"/>
    </row>
    <row r="8" spans="1:11" ht="11.25" customHeight="1">
      <c r="A8" s="76"/>
      <c r="B8" s="76"/>
      <c r="C8" s="76"/>
      <c r="D8" s="76"/>
      <c r="E8" s="76"/>
      <c r="F8" s="76"/>
      <c r="G8" s="76"/>
      <c r="H8" s="76"/>
      <c r="I8" s="76"/>
      <c r="J8" s="76"/>
      <c r="K8" s="76"/>
    </row>
    <row r="9" spans="1:11" ht="11.25" customHeight="1">
      <c r="A9" s="76" t="s">
        <v>5</v>
      </c>
      <c r="B9" s="76"/>
      <c r="C9" s="76"/>
      <c r="D9" s="76"/>
      <c r="E9" s="76"/>
      <c r="F9" s="76"/>
      <c r="G9" s="76"/>
      <c r="H9" s="76"/>
      <c r="I9" s="76"/>
      <c r="J9" s="76"/>
      <c r="K9" s="76"/>
    </row>
    <row r="10" spans="1:11" ht="11.25" customHeight="1">
      <c r="A10" s="76"/>
      <c r="B10" s="76"/>
      <c r="C10" s="76"/>
      <c r="D10" s="76"/>
      <c r="E10" s="76"/>
      <c r="F10" s="76"/>
      <c r="G10" s="76"/>
      <c r="H10" s="76"/>
      <c r="I10" s="76"/>
      <c r="J10" s="76"/>
      <c r="K10" s="76"/>
    </row>
    <row r="11" spans="1:11" ht="11.25" customHeight="1">
      <c r="A11" s="76"/>
      <c r="B11" s="76"/>
      <c r="C11" s="76"/>
      <c r="D11" s="76"/>
      <c r="E11" s="76"/>
      <c r="F11" s="76"/>
      <c r="G11" s="76"/>
      <c r="H11" s="76"/>
      <c r="I11" s="76"/>
      <c r="J11" s="76"/>
      <c r="K11" s="76"/>
    </row>
    <row r="12" spans="1:11" ht="11.25" customHeight="1">
      <c r="A12" s="76" t="s">
        <v>6</v>
      </c>
      <c r="B12" s="76"/>
      <c r="C12" s="76"/>
      <c r="D12" s="76"/>
      <c r="E12" s="76"/>
      <c r="F12" s="76"/>
      <c r="G12" s="76"/>
      <c r="H12" s="76"/>
      <c r="I12" s="76"/>
      <c r="J12" s="76"/>
      <c r="K12" s="76"/>
    </row>
    <row r="13" spans="1:11" ht="11.25" customHeight="1">
      <c r="A13" s="76"/>
      <c r="B13" s="76"/>
      <c r="C13" s="76"/>
      <c r="D13" s="76"/>
      <c r="E13" s="76"/>
      <c r="F13" s="76"/>
      <c r="G13" s="76"/>
      <c r="H13" s="76"/>
      <c r="I13" s="76"/>
      <c r="J13" s="76"/>
      <c r="K13" s="76"/>
    </row>
    <row r="14" spans="1:11" ht="11.25" customHeight="1">
      <c r="A14" s="76" t="s">
        <v>7</v>
      </c>
      <c r="B14" s="76"/>
      <c r="C14" s="76"/>
      <c r="D14" s="76"/>
      <c r="E14" s="76"/>
      <c r="F14" s="76"/>
      <c r="G14" s="76"/>
      <c r="H14" s="76"/>
      <c r="I14" s="76"/>
      <c r="J14" s="76"/>
      <c r="K14" s="76"/>
    </row>
    <row r="15" spans="1:11" ht="11.25" customHeight="1">
      <c r="A15" s="76" t="s">
        <v>166</v>
      </c>
      <c r="B15" s="76"/>
      <c r="C15" s="76"/>
      <c r="D15" s="76"/>
      <c r="E15" s="76"/>
      <c r="F15" s="76"/>
      <c r="G15" s="76"/>
      <c r="H15" s="76"/>
      <c r="I15" s="76"/>
      <c r="J15" s="76"/>
      <c r="K15" s="76"/>
    </row>
    <row r="16" spans="1:11" ht="11.25" customHeight="1">
      <c r="A16" s="76"/>
      <c r="B16" s="76"/>
      <c r="C16" s="76"/>
      <c r="D16" s="76"/>
      <c r="E16" s="76"/>
      <c r="F16" s="76"/>
      <c r="G16" s="76"/>
      <c r="H16" s="76"/>
      <c r="I16" s="76"/>
      <c r="J16" s="76"/>
      <c r="K16" s="76"/>
    </row>
    <row r="17" spans="1:11" ht="11.25" customHeight="1">
      <c r="A17" s="76"/>
      <c r="B17" s="76"/>
      <c r="C17" s="76"/>
      <c r="D17" s="76"/>
      <c r="E17" s="76"/>
      <c r="F17" s="76"/>
      <c r="G17" s="76"/>
      <c r="H17" s="76"/>
      <c r="I17" s="76"/>
      <c r="J17" s="76"/>
      <c r="K17" s="76"/>
    </row>
    <row r="18" spans="1:11" ht="11.25" customHeight="1">
      <c r="A18" s="77"/>
      <c r="B18" s="37"/>
      <c r="C18" s="37"/>
      <c r="D18" s="37"/>
      <c r="E18" s="37"/>
      <c r="F18" s="37"/>
      <c r="G18" s="37"/>
      <c r="H18" s="69"/>
      <c r="I18" s="69"/>
      <c r="J18" s="69"/>
      <c r="K18" s="78" t="s">
        <v>9</v>
      </c>
    </row>
    <row r="19" spans="1:11" ht="11.25" customHeight="1">
      <c r="A19" s="79"/>
      <c r="B19" s="80" t="s">
        <v>156</v>
      </c>
      <c r="C19" s="80"/>
      <c r="D19" s="80"/>
      <c r="E19" s="80"/>
      <c r="F19" s="80"/>
      <c r="G19" s="80"/>
      <c r="H19" s="80"/>
      <c r="I19" s="80"/>
      <c r="J19" s="80"/>
      <c r="K19" s="80"/>
    </row>
    <row r="20" spans="1:11" ht="11.25" customHeight="1">
      <c r="A20" s="81" t="s">
        <v>12</v>
      </c>
      <c r="B20" s="82"/>
      <c r="C20" s="37"/>
      <c r="D20" s="37"/>
      <c r="E20" s="83"/>
      <c r="F20" s="82"/>
      <c r="G20" s="37"/>
      <c r="H20" s="83"/>
      <c r="I20" s="82"/>
      <c r="J20" s="37"/>
      <c r="K20" s="83"/>
    </row>
    <row r="21" spans="1:11" ht="11.25" customHeight="1">
      <c r="A21" s="84" t="s">
        <v>16</v>
      </c>
      <c r="B21" s="85" t="s">
        <v>17</v>
      </c>
      <c r="C21" s="85"/>
      <c r="D21" s="86"/>
      <c r="E21" s="87"/>
      <c r="F21" s="85"/>
      <c r="G21" s="88" t="s">
        <v>18</v>
      </c>
      <c r="H21" s="89"/>
      <c r="I21" s="61"/>
      <c r="J21" s="69" t="s">
        <v>129</v>
      </c>
      <c r="K21" s="49"/>
    </row>
    <row r="22" spans="1:11" ht="11.25" customHeight="1">
      <c r="A22" s="85" t="s">
        <v>20</v>
      </c>
      <c r="B22" s="90" t="s">
        <v>23</v>
      </c>
      <c r="C22" s="90" t="s">
        <v>24</v>
      </c>
      <c r="D22" s="91"/>
      <c r="E22" s="92"/>
      <c r="F22" s="93" t="s">
        <v>130</v>
      </c>
      <c r="G22" s="93"/>
      <c r="H22" s="93"/>
      <c r="I22" s="91"/>
      <c r="J22" s="69"/>
      <c r="K22" s="92"/>
    </row>
    <row r="23" spans="1:11" ht="11.25" customHeight="1">
      <c r="A23" s="94"/>
      <c r="B23" s="84" t="s">
        <v>167</v>
      </c>
      <c r="C23" s="84"/>
      <c r="D23" s="95" t="s">
        <v>132</v>
      </c>
      <c r="E23" s="94" t="s">
        <v>26</v>
      </c>
      <c r="F23" s="15" t="s">
        <v>167</v>
      </c>
      <c r="G23" s="43" t="s">
        <v>132</v>
      </c>
      <c r="H23" s="15" t="s">
        <v>26</v>
      </c>
      <c r="I23" s="15" t="s">
        <v>167</v>
      </c>
      <c r="J23" s="43" t="s">
        <v>132</v>
      </c>
      <c r="K23" s="43" t="s">
        <v>129</v>
      </c>
    </row>
    <row r="24" spans="1:11" ht="11.25" customHeight="1">
      <c r="A24" s="96"/>
      <c r="B24" s="38"/>
      <c r="C24" s="38"/>
      <c r="D24" s="97"/>
      <c r="E24" s="98"/>
      <c r="F24" s="38"/>
      <c r="G24" s="98"/>
      <c r="H24" s="98"/>
      <c r="I24" s="98"/>
      <c r="J24" s="98"/>
      <c r="K24" s="98"/>
    </row>
    <row r="25" spans="1:11" ht="11.25" customHeight="1">
      <c r="A25" s="99" t="s">
        <v>27</v>
      </c>
      <c r="B25" s="42">
        <v>3409</v>
      </c>
      <c r="C25" s="42">
        <v>84</v>
      </c>
      <c r="D25" s="100">
        <v>18153</v>
      </c>
      <c r="E25" s="99">
        <f aca="true" t="shared" si="0" ref="E25:E29">SUM(B25:D25)</f>
        <v>21646</v>
      </c>
      <c r="F25" s="42">
        <v>665</v>
      </c>
      <c r="G25" s="101">
        <v>6587</v>
      </c>
      <c r="H25" s="43">
        <f aca="true" t="shared" si="1" ref="H25:H120">SUM(F25:G25)</f>
        <v>7252</v>
      </c>
      <c r="I25" s="43">
        <f aca="true" t="shared" si="2" ref="I25:I120">SUM(B25+C25+F25)</f>
        <v>4158</v>
      </c>
      <c r="J25" s="43">
        <f>D25+G25</f>
        <v>24740</v>
      </c>
      <c r="K25" s="43">
        <f aca="true" t="shared" si="3" ref="K25:K120">SUM(I25:J25)</f>
        <v>28898</v>
      </c>
    </row>
    <row r="26" spans="1:11" ht="11.25" customHeight="1">
      <c r="A26" s="99" t="s">
        <v>28</v>
      </c>
      <c r="B26" s="42">
        <v>4484</v>
      </c>
      <c r="C26" s="42">
        <v>0</v>
      </c>
      <c r="D26" s="100">
        <v>64826</v>
      </c>
      <c r="E26" s="99">
        <f t="shared" si="0"/>
        <v>69310</v>
      </c>
      <c r="F26" s="42">
        <v>16</v>
      </c>
      <c r="G26" s="101">
        <v>4644</v>
      </c>
      <c r="H26" s="43">
        <f t="shared" si="1"/>
        <v>4660</v>
      </c>
      <c r="I26" s="43">
        <f t="shared" si="2"/>
        <v>4500</v>
      </c>
      <c r="J26" s="43">
        <f aca="true" t="shared" si="4" ref="J26:J120">SUM(D26+G26)</f>
        <v>69470</v>
      </c>
      <c r="K26" s="43">
        <f t="shared" si="3"/>
        <v>73970</v>
      </c>
    </row>
    <row r="27" spans="1:11" ht="11.25" customHeight="1">
      <c r="A27" s="99" t="s">
        <v>29</v>
      </c>
      <c r="B27" s="42">
        <v>1817</v>
      </c>
      <c r="C27" s="42">
        <v>9</v>
      </c>
      <c r="D27" s="100">
        <v>16578</v>
      </c>
      <c r="E27" s="99">
        <f t="shared" si="0"/>
        <v>18404</v>
      </c>
      <c r="F27" s="42">
        <v>162</v>
      </c>
      <c r="G27" s="101">
        <v>2830</v>
      </c>
      <c r="H27" s="43">
        <f t="shared" si="1"/>
        <v>2992</v>
      </c>
      <c r="I27" s="43">
        <f t="shared" si="2"/>
        <v>1988</v>
      </c>
      <c r="J27" s="43">
        <f t="shared" si="4"/>
        <v>19408</v>
      </c>
      <c r="K27" s="43">
        <f t="shared" si="3"/>
        <v>21396</v>
      </c>
    </row>
    <row r="28" spans="1:11" ht="11.25" customHeight="1">
      <c r="A28" s="99" t="s">
        <v>30</v>
      </c>
      <c r="B28" s="42">
        <v>1889</v>
      </c>
      <c r="C28" s="42">
        <v>2111</v>
      </c>
      <c r="D28" s="100">
        <v>30083</v>
      </c>
      <c r="E28" s="99">
        <f t="shared" si="0"/>
        <v>34083</v>
      </c>
      <c r="F28" s="42">
        <v>971</v>
      </c>
      <c r="G28" s="101">
        <v>5556</v>
      </c>
      <c r="H28" s="43">
        <f t="shared" si="1"/>
        <v>6527</v>
      </c>
      <c r="I28" s="43">
        <f t="shared" si="2"/>
        <v>4971</v>
      </c>
      <c r="J28" s="43">
        <f t="shared" si="4"/>
        <v>35639</v>
      </c>
      <c r="K28" s="43">
        <f t="shared" si="3"/>
        <v>40610</v>
      </c>
    </row>
    <row r="29" spans="1:11" ht="11.25" customHeight="1">
      <c r="A29" s="99" t="s">
        <v>31</v>
      </c>
      <c r="B29" s="42">
        <v>0</v>
      </c>
      <c r="C29" s="42">
        <v>673</v>
      </c>
      <c r="D29" s="100">
        <v>4180</v>
      </c>
      <c r="E29" s="99">
        <f t="shared" si="0"/>
        <v>4853</v>
      </c>
      <c r="F29" s="42">
        <v>56</v>
      </c>
      <c r="G29" s="101">
        <v>200</v>
      </c>
      <c r="H29" s="43">
        <f t="shared" si="1"/>
        <v>256</v>
      </c>
      <c r="I29" s="43">
        <f t="shared" si="2"/>
        <v>729</v>
      </c>
      <c r="J29" s="43">
        <f t="shared" si="4"/>
        <v>4380</v>
      </c>
      <c r="K29" s="43">
        <f t="shared" si="3"/>
        <v>5109</v>
      </c>
    </row>
    <row r="30" spans="1:11" ht="11.25" customHeight="1">
      <c r="A30" s="99" t="s">
        <v>32</v>
      </c>
      <c r="B30" s="42"/>
      <c r="C30" s="42"/>
      <c r="D30" s="100"/>
      <c r="E30" s="99"/>
      <c r="F30" s="42"/>
      <c r="G30" s="101">
        <v>0</v>
      </c>
      <c r="H30" s="43">
        <f t="shared" si="1"/>
        <v>0</v>
      </c>
      <c r="I30" s="43">
        <f t="shared" si="2"/>
        <v>0</v>
      </c>
      <c r="J30" s="43">
        <f t="shared" si="4"/>
        <v>0</v>
      </c>
      <c r="K30" s="43">
        <f t="shared" si="3"/>
        <v>0</v>
      </c>
    </row>
    <row r="31" spans="1:11" ht="11.25" customHeight="1">
      <c r="A31" s="99" t="s">
        <v>33</v>
      </c>
      <c r="B31" s="42">
        <v>10849</v>
      </c>
      <c r="C31" s="42">
        <v>54971</v>
      </c>
      <c r="D31" s="100">
        <v>626193</v>
      </c>
      <c r="E31" s="99">
        <f aca="true" t="shared" si="5" ref="E31:E120">SUM(B31:D31)</f>
        <v>692013</v>
      </c>
      <c r="F31" s="42">
        <v>7609</v>
      </c>
      <c r="G31" s="101">
        <v>48861</v>
      </c>
      <c r="H31" s="43">
        <f t="shared" si="1"/>
        <v>56470</v>
      </c>
      <c r="I31" s="43">
        <f t="shared" si="2"/>
        <v>73429</v>
      </c>
      <c r="J31" s="43">
        <f t="shared" si="4"/>
        <v>675054</v>
      </c>
      <c r="K31" s="43">
        <f t="shared" si="3"/>
        <v>748483</v>
      </c>
    </row>
    <row r="32" spans="1:1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row>
    <row r="33" spans="1:11" ht="11.25" customHeight="1">
      <c r="A33" s="99" t="s">
        <v>35</v>
      </c>
      <c r="B33" s="42">
        <v>0</v>
      </c>
      <c r="C33" s="42">
        <v>262</v>
      </c>
      <c r="D33" s="100">
        <v>1310</v>
      </c>
      <c r="E33" s="99">
        <f t="shared" si="5"/>
        <v>1572</v>
      </c>
      <c r="F33" s="42">
        <v>2</v>
      </c>
      <c r="G33" s="101">
        <v>342</v>
      </c>
      <c r="H33" s="43">
        <f t="shared" si="1"/>
        <v>344</v>
      </c>
      <c r="I33" s="43">
        <f t="shared" si="2"/>
        <v>264</v>
      </c>
      <c r="J33" s="43">
        <f t="shared" si="4"/>
        <v>1652</v>
      </c>
      <c r="K33" s="43">
        <f t="shared" si="3"/>
        <v>1916</v>
      </c>
    </row>
    <row r="34" spans="1:11" ht="11.25" customHeight="1">
      <c r="A34" s="99" t="s">
        <v>36</v>
      </c>
      <c r="B34" s="42">
        <v>16886</v>
      </c>
      <c r="C34" s="42">
        <v>0</v>
      </c>
      <c r="D34" s="100">
        <v>220478</v>
      </c>
      <c r="E34" s="99">
        <f t="shared" si="5"/>
        <v>237364</v>
      </c>
      <c r="F34" s="42">
        <v>349</v>
      </c>
      <c r="G34" s="101">
        <v>25235</v>
      </c>
      <c r="H34" s="43">
        <f t="shared" si="1"/>
        <v>25584</v>
      </c>
      <c r="I34" s="43">
        <f t="shared" si="2"/>
        <v>17235</v>
      </c>
      <c r="J34" s="43">
        <f t="shared" si="4"/>
        <v>245713</v>
      </c>
      <c r="K34" s="43">
        <f t="shared" si="3"/>
        <v>262948</v>
      </c>
    </row>
    <row r="35" spans="1:11" ht="11.25" customHeight="1">
      <c r="A35" s="99" t="s">
        <v>37</v>
      </c>
      <c r="B35" s="42">
        <v>96304</v>
      </c>
      <c r="C35" s="42">
        <v>234503</v>
      </c>
      <c r="D35" s="100">
        <v>2897279</v>
      </c>
      <c r="E35" s="99">
        <f t="shared" si="5"/>
        <v>3228086</v>
      </c>
      <c r="F35" s="42">
        <v>96945</v>
      </c>
      <c r="G35" s="101">
        <v>541013</v>
      </c>
      <c r="H35" s="43">
        <f t="shared" si="1"/>
        <v>637958</v>
      </c>
      <c r="I35" s="43">
        <f t="shared" si="2"/>
        <v>427752</v>
      </c>
      <c r="J35" s="43">
        <f t="shared" si="4"/>
        <v>3438292</v>
      </c>
      <c r="K35" s="43">
        <f t="shared" si="3"/>
        <v>3866044</v>
      </c>
    </row>
    <row r="36" spans="1:11" ht="11.25" customHeight="1">
      <c r="A36" s="99" t="s">
        <v>38</v>
      </c>
      <c r="B36" s="42">
        <v>959</v>
      </c>
      <c r="C36" s="42">
        <v>67</v>
      </c>
      <c r="D36" s="100">
        <v>10772</v>
      </c>
      <c r="E36" s="99">
        <f t="shared" si="5"/>
        <v>11798</v>
      </c>
      <c r="F36" s="42">
        <v>152</v>
      </c>
      <c r="G36" s="101">
        <v>1378</v>
      </c>
      <c r="H36" s="43">
        <f t="shared" si="1"/>
        <v>1530</v>
      </c>
      <c r="I36" s="43">
        <f t="shared" si="2"/>
        <v>1178</v>
      </c>
      <c r="J36" s="43">
        <f t="shared" si="4"/>
        <v>12150</v>
      </c>
      <c r="K36" s="43">
        <f t="shared" si="3"/>
        <v>13328</v>
      </c>
    </row>
    <row r="37" spans="1:11" ht="11.25" customHeight="1">
      <c r="A37" s="99" t="s">
        <v>39</v>
      </c>
      <c r="B37" s="42">
        <v>35326</v>
      </c>
      <c r="C37" s="42">
        <v>18762</v>
      </c>
      <c r="D37" s="100">
        <v>479599</v>
      </c>
      <c r="E37" s="99">
        <f t="shared" si="5"/>
        <v>533687</v>
      </c>
      <c r="F37" s="42">
        <v>1401</v>
      </c>
      <c r="G37" s="101">
        <v>20018</v>
      </c>
      <c r="H37" s="43">
        <f t="shared" si="1"/>
        <v>21419</v>
      </c>
      <c r="I37" s="43">
        <f t="shared" si="2"/>
        <v>55489</v>
      </c>
      <c r="J37" s="43">
        <f t="shared" si="4"/>
        <v>499617</v>
      </c>
      <c r="K37" s="43">
        <f t="shared" si="3"/>
        <v>555106</v>
      </c>
    </row>
    <row r="38" spans="1:11" ht="11.25" customHeight="1">
      <c r="A38" s="99" t="s">
        <v>40</v>
      </c>
      <c r="B38" s="42">
        <v>0</v>
      </c>
      <c r="C38" s="42">
        <v>165</v>
      </c>
      <c r="D38" s="100">
        <v>0</v>
      </c>
      <c r="E38" s="99">
        <f t="shared" si="5"/>
        <v>165</v>
      </c>
      <c r="F38" s="42">
        <v>0</v>
      </c>
      <c r="G38" s="101">
        <v>0</v>
      </c>
      <c r="H38" s="43">
        <f t="shared" si="1"/>
        <v>0</v>
      </c>
      <c r="I38" s="43">
        <f t="shared" si="2"/>
        <v>165</v>
      </c>
      <c r="J38" s="43">
        <f t="shared" si="4"/>
        <v>0</v>
      </c>
      <c r="K38" s="43">
        <f t="shared" si="3"/>
        <v>165</v>
      </c>
    </row>
    <row r="39" spans="1:11" ht="11.25" customHeight="1">
      <c r="A39" s="99" t="s">
        <v>41</v>
      </c>
      <c r="B39" s="42">
        <v>19</v>
      </c>
      <c r="C39" s="42">
        <v>4</v>
      </c>
      <c r="D39" s="100">
        <v>108</v>
      </c>
      <c r="E39" s="99">
        <f t="shared" si="5"/>
        <v>131</v>
      </c>
      <c r="F39" s="42">
        <v>0</v>
      </c>
      <c r="G39" s="101">
        <v>4</v>
      </c>
      <c r="H39" s="43">
        <f t="shared" si="1"/>
        <v>4</v>
      </c>
      <c r="I39" s="43">
        <f t="shared" si="2"/>
        <v>23</v>
      </c>
      <c r="J39" s="43">
        <f t="shared" si="4"/>
        <v>112</v>
      </c>
      <c r="K39" s="43">
        <f t="shared" si="3"/>
        <v>135</v>
      </c>
    </row>
    <row r="40" spans="1:11" ht="11.25" customHeight="1">
      <c r="A40" s="99" t="s">
        <v>42</v>
      </c>
      <c r="B40" s="42">
        <v>32</v>
      </c>
      <c r="C40" s="42">
        <v>461</v>
      </c>
      <c r="D40" s="100">
        <v>4385348</v>
      </c>
      <c r="E40" s="99">
        <f t="shared" si="5"/>
        <v>4385841</v>
      </c>
      <c r="F40" s="42">
        <v>1248</v>
      </c>
      <c r="G40" s="101">
        <v>267006</v>
      </c>
      <c r="H40" s="43">
        <f t="shared" si="1"/>
        <v>268254</v>
      </c>
      <c r="I40" s="43">
        <f t="shared" si="2"/>
        <v>1741</v>
      </c>
      <c r="J40" s="43">
        <f t="shared" si="4"/>
        <v>4652354</v>
      </c>
      <c r="K40" s="43">
        <f t="shared" si="3"/>
        <v>4654095</v>
      </c>
    </row>
    <row r="41" spans="1:11" ht="11.25" customHeight="1">
      <c r="A41" s="99" t="s">
        <v>43</v>
      </c>
      <c r="B41" s="42">
        <v>4326</v>
      </c>
      <c r="C41" s="42">
        <v>9132</v>
      </c>
      <c r="D41" s="100">
        <v>4481506</v>
      </c>
      <c r="E41" s="99">
        <f t="shared" si="5"/>
        <v>4494964</v>
      </c>
      <c r="F41" s="42">
        <v>13782</v>
      </c>
      <c r="G41" s="101">
        <v>244925</v>
      </c>
      <c r="H41" s="43">
        <f t="shared" si="1"/>
        <v>258707</v>
      </c>
      <c r="I41" s="43">
        <f t="shared" si="2"/>
        <v>27240</v>
      </c>
      <c r="J41" s="43">
        <f t="shared" si="4"/>
        <v>4726431</v>
      </c>
      <c r="K41" s="43">
        <f t="shared" si="3"/>
        <v>4753671</v>
      </c>
    </row>
    <row r="42" spans="1:11" ht="11.25" customHeight="1">
      <c r="A42" s="99" t="s">
        <v>44</v>
      </c>
      <c r="B42" s="42">
        <v>26739</v>
      </c>
      <c r="C42" s="42">
        <v>155</v>
      </c>
      <c r="D42" s="100">
        <v>193179</v>
      </c>
      <c r="E42" s="99">
        <f t="shared" si="5"/>
        <v>220073</v>
      </c>
      <c r="F42" s="42">
        <v>549</v>
      </c>
      <c r="G42" s="101">
        <v>278</v>
      </c>
      <c r="H42" s="43">
        <f t="shared" si="1"/>
        <v>827</v>
      </c>
      <c r="I42" s="43">
        <f t="shared" si="2"/>
        <v>27443</v>
      </c>
      <c r="J42" s="43">
        <f t="shared" si="4"/>
        <v>193457</v>
      </c>
      <c r="K42" s="43">
        <f t="shared" si="3"/>
        <v>220900</v>
      </c>
    </row>
    <row r="43" spans="1:11" ht="11.25" customHeight="1">
      <c r="A43" s="99" t="s">
        <v>45</v>
      </c>
      <c r="B43" s="42">
        <v>0</v>
      </c>
      <c r="C43" s="42">
        <v>187</v>
      </c>
      <c r="D43" s="100">
        <v>2242</v>
      </c>
      <c r="E43" s="99">
        <f t="shared" si="5"/>
        <v>2429</v>
      </c>
      <c r="F43" s="42">
        <v>0</v>
      </c>
      <c r="G43" s="101">
        <v>886</v>
      </c>
      <c r="H43" s="43">
        <f t="shared" si="1"/>
        <v>886</v>
      </c>
      <c r="I43" s="43">
        <f t="shared" si="2"/>
        <v>187</v>
      </c>
      <c r="J43" s="43">
        <f t="shared" si="4"/>
        <v>3128</v>
      </c>
      <c r="K43" s="43">
        <f t="shared" si="3"/>
        <v>3315</v>
      </c>
    </row>
    <row r="44" spans="1:11" ht="11.25" customHeight="1">
      <c r="A44" s="99" t="s">
        <v>46</v>
      </c>
      <c r="B44" s="42">
        <v>6691</v>
      </c>
      <c r="C44" s="42">
        <v>1209</v>
      </c>
      <c r="D44" s="100">
        <v>49112</v>
      </c>
      <c r="E44" s="99">
        <f t="shared" si="5"/>
        <v>57012</v>
      </c>
      <c r="F44" s="42">
        <v>862</v>
      </c>
      <c r="G44" s="101">
        <v>4341</v>
      </c>
      <c r="H44" s="43">
        <f t="shared" si="1"/>
        <v>5203</v>
      </c>
      <c r="I44" s="43">
        <f t="shared" si="2"/>
        <v>8762</v>
      </c>
      <c r="J44" s="43">
        <f t="shared" si="4"/>
        <v>53453</v>
      </c>
      <c r="K44" s="43">
        <f t="shared" si="3"/>
        <v>62215</v>
      </c>
    </row>
    <row r="45" spans="1:11" ht="11.25" customHeight="1">
      <c r="A45" s="99" t="s">
        <v>47</v>
      </c>
      <c r="B45" s="42">
        <v>9387</v>
      </c>
      <c r="C45" s="42">
        <v>9440</v>
      </c>
      <c r="D45" s="100">
        <v>316444</v>
      </c>
      <c r="E45" s="99">
        <f t="shared" si="5"/>
        <v>335271</v>
      </c>
      <c r="F45" s="42">
        <v>1497</v>
      </c>
      <c r="G45" s="101">
        <v>14611</v>
      </c>
      <c r="H45" s="43">
        <f t="shared" si="1"/>
        <v>16108</v>
      </c>
      <c r="I45" s="43">
        <f t="shared" si="2"/>
        <v>20324</v>
      </c>
      <c r="J45" s="43">
        <f t="shared" si="4"/>
        <v>331055</v>
      </c>
      <c r="K45" s="43">
        <f t="shared" si="3"/>
        <v>351379</v>
      </c>
    </row>
    <row r="46" spans="1:11" ht="11.25" customHeight="1">
      <c r="A46" s="99" t="s">
        <v>48</v>
      </c>
      <c r="B46" s="42">
        <v>90234</v>
      </c>
      <c r="C46" s="42">
        <v>645</v>
      </c>
      <c r="D46" s="100">
        <v>545865</v>
      </c>
      <c r="E46" s="99">
        <f t="shared" si="5"/>
        <v>636744</v>
      </c>
      <c r="F46" s="42">
        <v>121220</v>
      </c>
      <c r="G46" s="101">
        <v>150566</v>
      </c>
      <c r="H46" s="43">
        <f t="shared" si="1"/>
        <v>271786</v>
      </c>
      <c r="I46" s="43">
        <f t="shared" si="2"/>
        <v>212099</v>
      </c>
      <c r="J46" s="43">
        <f t="shared" si="4"/>
        <v>696431</v>
      </c>
      <c r="K46" s="43">
        <f t="shared" si="3"/>
        <v>908530</v>
      </c>
    </row>
    <row r="47" spans="1:11" ht="11.25" customHeight="1">
      <c r="A47" s="99" t="s">
        <v>49</v>
      </c>
      <c r="B47" s="42">
        <v>0</v>
      </c>
      <c r="C47" s="42">
        <v>0</v>
      </c>
      <c r="D47" s="100">
        <v>0</v>
      </c>
      <c r="E47" s="99">
        <f t="shared" si="5"/>
        <v>0</v>
      </c>
      <c r="F47" s="42">
        <v>0</v>
      </c>
      <c r="G47" s="101">
        <v>0</v>
      </c>
      <c r="H47" s="43">
        <f t="shared" si="1"/>
        <v>0</v>
      </c>
      <c r="I47" s="43">
        <f t="shared" si="2"/>
        <v>0</v>
      </c>
      <c r="J47" s="43">
        <f t="shared" si="4"/>
        <v>0</v>
      </c>
      <c r="K47" s="43">
        <f t="shared" si="3"/>
        <v>0</v>
      </c>
    </row>
    <row r="48" spans="1:11" ht="11.25" customHeight="1">
      <c r="A48" s="99" t="s">
        <v>50</v>
      </c>
      <c r="B48" s="42">
        <v>0</v>
      </c>
      <c r="C48" s="42">
        <v>0</v>
      </c>
      <c r="D48" s="100">
        <v>0</v>
      </c>
      <c r="E48" s="99">
        <f t="shared" si="5"/>
        <v>0</v>
      </c>
      <c r="F48" s="42">
        <v>0</v>
      </c>
      <c r="G48" s="101">
        <v>583</v>
      </c>
      <c r="H48" s="43">
        <f t="shared" si="1"/>
        <v>583</v>
      </c>
      <c r="I48" s="43">
        <f t="shared" si="2"/>
        <v>0</v>
      </c>
      <c r="J48" s="43">
        <f t="shared" si="4"/>
        <v>583</v>
      </c>
      <c r="K48" s="43">
        <f t="shared" si="3"/>
        <v>583</v>
      </c>
    </row>
    <row r="49" spans="1:11" ht="11.25" customHeight="1">
      <c r="A49" s="99" t="s">
        <v>51</v>
      </c>
      <c r="B49" s="42">
        <v>38931</v>
      </c>
      <c r="C49" s="42">
        <v>881</v>
      </c>
      <c r="D49" s="100">
        <v>376925</v>
      </c>
      <c r="E49" s="99">
        <f t="shared" si="5"/>
        <v>416737</v>
      </c>
      <c r="F49" s="42">
        <v>1281</v>
      </c>
      <c r="G49" s="101">
        <v>14525</v>
      </c>
      <c r="H49" s="43">
        <f t="shared" si="1"/>
        <v>15806</v>
      </c>
      <c r="I49" s="43">
        <f t="shared" si="2"/>
        <v>41093</v>
      </c>
      <c r="J49" s="43">
        <f t="shared" si="4"/>
        <v>391450</v>
      </c>
      <c r="K49" s="43">
        <f t="shared" si="3"/>
        <v>432543</v>
      </c>
    </row>
    <row r="50" spans="1:11" ht="11.25" customHeight="1">
      <c r="A50" s="99" t="s">
        <v>52</v>
      </c>
      <c r="B50" s="42">
        <v>0</v>
      </c>
      <c r="C50" s="42">
        <v>19</v>
      </c>
      <c r="D50" s="100">
        <v>114</v>
      </c>
      <c r="E50" s="99">
        <f t="shared" si="5"/>
        <v>133</v>
      </c>
      <c r="F50" s="42">
        <v>11</v>
      </c>
      <c r="G50" s="101">
        <v>63</v>
      </c>
      <c r="H50" s="43">
        <f t="shared" si="1"/>
        <v>74</v>
      </c>
      <c r="I50" s="43">
        <f t="shared" si="2"/>
        <v>30</v>
      </c>
      <c r="J50" s="43">
        <f t="shared" si="4"/>
        <v>177</v>
      </c>
      <c r="K50" s="43">
        <f t="shared" si="3"/>
        <v>207</v>
      </c>
    </row>
    <row r="51" spans="1:11" ht="11.25" customHeight="1">
      <c r="A51" s="99" t="s">
        <v>53</v>
      </c>
      <c r="B51" s="42">
        <v>103148</v>
      </c>
      <c r="C51" s="42">
        <v>9965</v>
      </c>
      <c r="D51" s="100">
        <v>632586</v>
      </c>
      <c r="E51" s="99">
        <f t="shared" si="5"/>
        <v>745699</v>
      </c>
      <c r="F51" s="42">
        <v>5449</v>
      </c>
      <c r="G51" s="101">
        <v>27505</v>
      </c>
      <c r="H51" s="43">
        <f t="shared" si="1"/>
        <v>32954</v>
      </c>
      <c r="I51" s="43">
        <f t="shared" si="2"/>
        <v>118562</v>
      </c>
      <c r="J51" s="43">
        <f t="shared" si="4"/>
        <v>660091</v>
      </c>
      <c r="K51" s="43">
        <f t="shared" si="3"/>
        <v>778653</v>
      </c>
    </row>
    <row r="52" spans="1:1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row>
    <row r="53" spans="1:1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row>
    <row r="54" spans="1:1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row>
    <row r="55" spans="1:11" ht="11.25" customHeight="1">
      <c r="A55" s="99" t="s">
        <v>57</v>
      </c>
      <c r="B55" s="42">
        <v>91728</v>
      </c>
      <c r="C55" s="42">
        <v>150340</v>
      </c>
      <c r="D55" s="100">
        <v>2246043</v>
      </c>
      <c r="E55" s="99">
        <f t="shared" si="5"/>
        <v>2488111</v>
      </c>
      <c r="F55" s="42">
        <v>37599</v>
      </c>
      <c r="G55" s="101">
        <v>458343</v>
      </c>
      <c r="H55" s="43">
        <f t="shared" si="1"/>
        <v>495942</v>
      </c>
      <c r="I55" s="43">
        <f t="shared" si="2"/>
        <v>279667</v>
      </c>
      <c r="J55" s="43">
        <f t="shared" si="4"/>
        <v>2704386</v>
      </c>
      <c r="K55" s="43">
        <f t="shared" si="3"/>
        <v>2984053</v>
      </c>
    </row>
    <row r="56" spans="1:11" ht="11.25" customHeight="1">
      <c r="A56" s="99" t="s">
        <v>58</v>
      </c>
      <c r="B56" s="42">
        <v>5081</v>
      </c>
      <c r="C56" s="42">
        <v>1356</v>
      </c>
      <c r="D56" s="100">
        <v>77733</v>
      </c>
      <c r="E56" s="99">
        <f t="shared" si="5"/>
        <v>84170</v>
      </c>
      <c r="F56" s="42">
        <v>194</v>
      </c>
      <c r="G56" s="101">
        <v>14004</v>
      </c>
      <c r="H56" s="43">
        <f t="shared" si="1"/>
        <v>14198</v>
      </c>
      <c r="I56" s="43">
        <f t="shared" si="2"/>
        <v>6631</v>
      </c>
      <c r="J56" s="43">
        <f t="shared" si="4"/>
        <v>91737</v>
      </c>
      <c r="K56" s="43">
        <f t="shared" si="3"/>
        <v>98368</v>
      </c>
    </row>
    <row r="57" spans="1:11" ht="11.25" customHeight="1">
      <c r="A57" s="99" t="s">
        <v>59</v>
      </c>
      <c r="B57" s="42">
        <v>18863</v>
      </c>
      <c r="C57" s="42">
        <v>80659</v>
      </c>
      <c r="D57" s="100">
        <v>875437</v>
      </c>
      <c r="E57" s="99">
        <f t="shared" si="5"/>
        <v>974959</v>
      </c>
      <c r="F57" s="42">
        <v>47298</v>
      </c>
      <c r="G57" s="101">
        <v>583062</v>
      </c>
      <c r="H57" s="43">
        <f t="shared" si="1"/>
        <v>630360</v>
      </c>
      <c r="I57" s="43">
        <f t="shared" si="2"/>
        <v>146820</v>
      </c>
      <c r="J57" s="43">
        <f t="shared" si="4"/>
        <v>1458499</v>
      </c>
      <c r="K57" s="43">
        <f t="shared" si="3"/>
        <v>1605319</v>
      </c>
    </row>
    <row r="58" spans="1:11" ht="11.25" customHeight="1">
      <c r="A58" s="99" t="s">
        <v>60</v>
      </c>
      <c r="B58" s="42">
        <v>519201</v>
      </c>
      <c r="C58" s="42">
        <v>166</v>
      </c>
      <c r="D58" s="100">
        <v>4258457</v>
      </c>
      <c r="E58" s="99">
        <f t="shared" si="5"/>
        <v>4777824</v>
      </c>
      <c r="F58" s="42">
        <v>9049</v>
      </c>
      <c r="G58" s="101">
        <v>94256</v>
      </c>
      <c r="H58" s="43">
        <f t="shared" si="1"/>
        <v>103305</v>
      </c>
      <c r="I58" s="43">
        <f t="shared" si="2"/>
        <v>528416</v>
      </c>
      <c r="J58" s="43">
        <f t="shared" si="4"/>
        <v>4352713</v>
      </c>
      <c r="K58" s="43">
        <f t="shared" si="3"/>
        <v>4881129</v>
      </c>
    </row>
    <row r="59" spans="1:11" ht="11.25" customHeight="1">
      <c r="A59" s="99" t="s">
        <v>61</v>
      </c>
      <c r="B59" s="42">
        <v>63637</v>
      </c>
      <c r="C59" s="42">
        <v>212562</v>
      </c>
      <c r="D59" s="100">
        <v>3170387</v>
      </c>
      <c r="E59" s="99">
        <f t="shared" si="5"/>
        <v>3446586</v>
      </c>
      <c r="F59" s="42">
        <v>46006</v>
      </c>
      <c r="G59" s="101">
        <v>538604</v>
      </c>
      <c r="H59" s="43">
        <f t="shared" si="1"/>
        <v>584610</v>
      </c>
      <c r="I59" s="43">
        <f t="shared" si="2"/>
        <v>322205</v>
      </c>
      <c r="J59" s="43">
        <f t="shared" si="4"/>
        <v>3708991</v>
      </c>
      <c r="K59" s="43">
        <f t="shared" si="3"/>
        <v>4031196</v>
      </c>
    </row>
    <row r="60" spans="1:11" ht="11.25" customHeight="1">
      <c r="A60" s="99" t="s">
        <v>62</v>
      </c>
      <c r="B60" s="42">
        <v>0</v>
      </c>
      <c r="C60" s="42">
        <v>0</v>
      </c>
      <c r="D60" s="100">
        <v>0</v>
      </c>
      <c r="E60" s="99">
        <f t="shared" si="5"/>
        <v>0</v>
      </c>
      <c r="F60" s="42">
        <v>0</v>
      </c>
      <c r="G60" s="101">
        <v>430</v>
      </c>
      <c r="H60" s="43">
        <f t="shared" si="1"/>
        <v>430</v>
      </c>
      <c r="I60" s="43">
        <f t="shared" si="2"/>
        <v>0</v>
      </c>
      <c r="J60" s="43">
        <f t="shared" si="4"/>
        <v>430</v>
      </c>
      <c r="K60" s="43">
        <f t="shared" si="3"/>
        <v>430</v>
      </c>
    </row>
    <row r="61" spans="1:11" ht="11.25" customHeight="1">
      <c r="A61" s="99" t="s">
        <v>63</v>
      </c>
      <c r="B61" s="42">
        <v>1655</v>
      </c>
      <c r="C61" s="42">
        <v>190</v>
      </c>
      <c r="D61" s="100">
        <v>12484</v>
      </c>
      <c r="E61" s="99">
        <f t="shared" si="5"/>
        <v>14329</v>
      </c>
      <c r="F61" s="42">
        <v>136</v>
      </c>
      <c r="G61" s="101">
        <v>2776</v>
      </c>
      <c r="H61" s="43">
        <f t="shared" si="1"/>
        <v>2912</v>
      </c>
      <c r="I61" s="43">
        <f t="shared" si="2"/>
        <v>1981</v>
      </c>
      <c r="J61" s="43">
        <f t="shared" si="4"/>
        <v>15260</v>
      </c>
      <c r="K61" s="43">
        <f t="shared" si="3"/>
        <v>17241</v>
      </c>
    </row>
    <row r="62" spans="1:11" ht="11.25" customHeight="1">
      <c r="A62" s="99" t="s">
        <v>64</v>
      </c>
      <c r="B62" s="42">
        <v>41678</v>
      </c>
      <c r="C62" s="42">
        <v>43</v>
      </c>
      <c r="D62" s="100">
        <v>517778</v>
      </c>
      <c r="E62" s="99">
        <f t="shared" si="5"/>
        <v>559499</v>
      </c>
      <c r="F62" s="42">
        <v>3451</v>
      </c>
      <c r="G62" s="101">
        <v>4226</v>
      </c>
      <c r="H62" s="43">
        <f t="shared" si="1"/>
        <v>7677</v>
      </c>
      <c r="I62" s="43">
        <f t="shared" si="2"/>
        <v>45172</v>
      </c>
      <c r="J62" s="43">
        <f t="shared" si="4"/>
        <v>522004</v>
      </c>
      <c r="K62" s="43">
        <f t="shared" si="3"/>
        <v>567176</v>
      </c>
    </row>
    <row r="63" spans="1:11" ht="11.25" customHeight="1">
      <c r="A63" s="99" t="s">
        <v>65</v>
      </c>
      <c r="B63" s="42">
        <v>265</v>
      </c>
      <c r="C63" s="42">
        <v>108</v>
      </c>
      <c r="D63" s="100">
        <v>6040</v>
      </c>
      <c r="E63" s="99">
        <f t="shared" si="5"/>
        <v>6413</v>
      </c>
      <c r="F63" s="42">
        <v>125</v>
      </c>
      <c r="G63" s="101">
        <v>1293</v>
      </c>
      <c r="H63" s="43">
        <f t="shared" si="1"/>
        <v>1418</v>
      </c>
      <c r="I63" s="43">
        <f t="shared" si="2"/>
        <v>498</v>
      </c>
      <c r="J63" s="43">
        <f t="shared" si="4"/>
        <v>7333</v>
      </c>
      <c r="K63" s="43">
        <f t="shared" si="3"/>
        <v>7831</v>
      </c>
    </row>
    <row r="64" spans="1:11" ht="11.25" customHeight="1">
      <c r="A64" s="99" t="s">
        <v>66</v>
      </c>
      <c r="B64" s="42">
        <v>7417</v>
      </c>
      <c r="C64" s="42">
        <v>21</v>
      </c>
      <c r="D64" s="100">
        <v>49896</v>
      </c>
      <c r="E64" s="99">
        <f t="shared" si="5"/>
        <v>57334</v>
      </c>
      <c r="F64" s="42">
        <v>741</v>
      </c>
      <c r="G64" s="101">
        <v>1904</v>
      </c>
      <c r="H64" s="43">
        <f t="shared" si="1"/>
        <v>2645</v>
      </c>
      <c r="I64" s="43">
        <f t="shared" si="2"/>
        <v>8179</v>
      </c>
      <c r="J64" s="43">
        <f t="shared" si="4"/>
        <v>51800</v>
      </c>
      <c r="K64" s="43">
        <f t="shared" si="3"/>
        <v>59979</v>
      </c>
    </row>
    <row r="65" spans="1:11" ht="11.25" customHeight="1">
      <c r="A65" s="99" t="s">
        <v>67</v>
      </c>
      <c r="B65" s="42">
        <v>1753</v>
      </c>
      <c r="C65" s="42">
        <v>1633</v>
      </c>
      <c r="D65" s="100">
        <v>39321</v>
      </c>
      <c r="E65" s="99">
        <f t="shared" si="5"/>
        <v>42707</v>
      </c>
      <c r="F65" s="42">
        <v>504</v>
      </c>
      <c r="G65" s="101">
        <v>8653</v>
      </c>
      <c r="H65" s="43">
        <f t="shared" si="1"/>
        <v>9157</v>
      </c>
      <c r="I65" s="43">
        <f t="shared" si="2"/>
        <v>3890</v>
      </c>
      <c r="J65" s="43">
        <f t="shared" si="4"/>
        <v>47974</v>
      </c>
      <c r="K65" s="43">
        <f t="shared" si="3"/>
        <v>51864</v>
      </c>
    </row>
    <row r="66" spans="1:11" ht="11.25" customHeight="1">
      <c r="A66" s="99" t="s">
        <v>68</v>
      </c>
      <c r="B66" s="42">
        <v>31286</v>
      </c>
      <c r="C66" s="42">
        <v>4851</v>
      </c>
      <c r="D66" s="100">
        <v>208047</v>
      </c>
      <c r="E66" s="99">
        <f t="shared" si="5"/>
        <v>244184</v>
      </c>
      <c r="F66" s="42">
        <v>28037</v>
      </c>
      <c r="G66" s="101">
        <v>74380</v>
      </c>
      <c r="H66" s="43">
        <f t="shared" si="1"/>
        <v>102417</v>
      </c>
      <c r="I66" s="43">
        <f t="shared" si="2"/>
        <v>64174</v>
      </c>
      <c r="J66" s="43">
        <f t="shared" si="4"/>
        <v>282427</v>
      </c>
      <c r="K66" s="43">
        <f t="shared" si="3"/>
        <v>346601</v>
      </c>
    </row>
    <row r="67" spans="1:11" ht="11.25" customHeight="1">
      <c r="A67" s="99" t="s">
        <v>69</v>
      </c>
      <c r="B67" s="42">
        <v>25000</v>
      </c>
      <c r="C67" s="42">
        <v>549</v>
      </c>
      <c r="D67" s="100">
        <v>15525</v>
      </c>
      <c r="E67" s="99">
        <f t="shared" si="5"/>
        <v>41074</v>
      </c>
      <c r="F67" s="42">
        <v>907</v>
      </c>
      <c r="G67" s="101">
        <v>3251</v>
      </c>
      <c r="H67" s="43">
        <f t="shared" si="1"/>
        <v>4158</v>
      </c>
      <c r="I67" s="43">
        <f t="shared" si="2"/>
        <v>26456</v>
      </c>
      <c r="J67" s="43">
        <f t="shared" si="4"/>
        <v>18776</v>
      </c>
      <c r="K67" s="43">
        <f t="shared" si="3"/>
        <v>45232</v>
      </c>
    </row>
    <row r="68" spans="1:11" ht="11.25" customHeight="1">
      <c r="A68" s="99" t="s">
        <v>70</v>
      </c>
      <c r="B68" s="42">
        <v>0</v>
      </c>
      <c r="C68" s="42">
        <v>0</v>
      </c>
      <c r="D68" s="100">
        <v>0</v>
      </c>
      <c r="E68" s="99">
        <f t="shared" si="5"/>
        <v>0</v>
      </c>
      <c r="F68" s="42">
        <v>40</v>
      </c>
      <c r="G68" s="101">
        <v>26</v>
      </c>
      <c r="H68" s="43">
        <f t="shared" si="1"/>
        <v>66</v>
      </c>
      <c r="I68" s="43">
        <f t="shared" si="2"/>
        <v>40</v>
      </c>
      <c r="J68" s="43">
        <f t="shared" si="4"/>
        <v>26</v>
      </c>
      <c r="K68" s="43">
        <f t="shared" si="3"/>
        <v>66</v>
      </c>
    </row>
    <row r="69" spans="1:11" ht="11.25" customHeight="1">
      <c r="A69" s="99" t="s">
        <v>71</v>
      </c>
      <c r="B69" s="42">
        <v>112432</v>
      </c>
      <c r="C69" s="42">
        <v>8959</v>
      </c>
      <c r="D69" s="100">
        <v>477097</v>
      </c>
      <c r="E69" s="99">
        <f t="shared" si="5"/>
        <v>598488</v>
      </c>
      <c r="F69" s="42">
        <v>14595</v>
      </c>
      <c r="G69" s="101">
        <v>110240</v>
      </c>
      <c r="H69" s="43">
        <f t="shared" si="1"/>
        <v>124835</v>
      </c>
      <c r="I69" s="43">
        <f t="shared" si="2"/>
        <v>135986</v>
      </c>
      <c r="J69" s="43">
        <f t="shared" si="4"/>
        <v>587337</v>
      </c>
      <c r="K69" s="43">
        <f t="shared" si="3"/>
        <v>723323</v>
      </c>
    </row>
    <row r="70" spans="1:11" ht="11.25" customHeight="1">
      <c r="A70" s="99" t="s">
        <v>72</v>
      </c>
      <c r="B70" s="42">
        <v>357</v>
      </c>
      <c r="C70" s="42">
        <v>69</v>
      </c>
      <c r="D70" s="100">
        <v>3412</v>
      </c>
      <c r="E70" s="99">
        <f t="shared" si="5"/>
        <v>3838</v>
      </c>
      <c r="F70" s="42">
        <v>15</v>
      </c>
      <c r="G70" s="101">
        <v>387</v>
      </c>
      <c r="H70" s="43">
        <f t="shared" si="1"/>
        <v>402</v>
      </c>
      <c r="I70" s="43">
        <f t="shared" si="2"/>
        <v>441</v>
      </c>
      <c r="J70" s="43">
        <f t="shared" si="4"/>
        <v>3799</v>
      </c>
      <c r="K70" s="43">
        <f t="shared" si="3"/>
        <v>4240</v>
      </c>
    </row>
    <row r="71" spans="1:11" ht="11.25" customHeight="1">
      <c r="A71" s="99" t="s">
        <v>73</v>
      </c>
      <c r="B71" s="42">
        <v>14208</v>
      </c>
      <c r="C71" s="42">
        <v>6782</v>
      </c>
      <c r="D71" s="100">
        <v>213699</v>
      </c>
      <c r="E71" s="99">
        <f t="shared" si="5"/>
        <v>234689</v>
      </c>
      <c r="F71" s="42">
        <v>1967</v>
      </c>
      <c r="G71" s="101">
        <v>35425</v>
      </c>
      <c r="H71" s="43">
        <f t="shared" si="1"/>
        <v>37392</v>
      </c>
      <c r="I71" s="43">
        <f t="shared" si="2"/>
        <v>22957</v>
      </c>
      <c r="J71" s="43">
        <f t="shared" si="4"/>
        <v>249124</v>
      </c>
      <c r="K71" s="43">
        <f t="shared" si="3"/>
        <v>272081</v>
      </c>
    </row>
    <row r="72" spans="1:11" ht="11.25" customHeight="1">
      <c r="A72" s="99" t="s">
        <v>74</v>
      </c>
      <c r="B72" s="42">
        <v>5757</v>
      </c>
      <c r="C72" s="42">
        <v>1106</v>
      </c>
      <c r="D72" s="100">
        <v>148539</v>
      </c>
      <c r="E72" s="99">
        <f t="shared" si="5"/>
        <v>155402</v>
      </c>
      <c r="F72" s="42">
        <v>11013</v>
      </c>
      <c r="G72" s="101">
        <v>36582</v>
      </c>
      <c r="H72" s="43">
        <f t="shared" si="1"/>
        <v>47595</v>
      </c>
      <c r="I72" s="43">
        <f t="shared" si="2"/>
        <v>17876</v>
      </c>
      <c r="J72" s="43">
        <f t="shared" si="4"/>
        <v>185121</v>
      </c>
      <c r="K72" s="43">
        <f t="shared" si="3"/>
        <v>202997</v>
      </c>
    </row>
    <row r="73" spans="1:11" ht="11.25" customHeight="1">
      <c r="A73" s="99" t="s">
        <v>75</v>
      </c>
      <c r="B73" s="42">
        <v>0</v>
      </c>
      <c r="C73" s="42">
        <v>43</v>
      </c>
      <c r="D73" s="100">
        <v>144</v>
      </c>
      <c r="E73" s="99">
        <f t="shared" si="5"/>
        <v>187</v>
      </c>
      <c r="F73" s="42">
        <v>0</v>
      </c>
      <c r="G73" s="101">
        <v>0</v>
      </c>
      <c r="H73" s="43">
        <f t="shared" si="1"/>
        <v>0</v>
      </c>
      <c r="I73" s="43">
        <f t="shared" si="2"/>
        <v>43</v>
      </c>
      <c r="J73" s="43">
        <f t="shared" si="4"/>
        <v>144</v>
      </c>
      <c r="K73" s="43">
        <f t="shared" si="3"/>
        <v>187</v>
      </c>
    </row>
    <row r="74" spans="1:11" ht="11.25" customHeight="1">
      <c r="A74" s="99" t="s">
        <v>76</v>
      </c>
      <c r="B74" s="42">
        <v>110447</v>
      </c>
      <c r="C74" s="42">
        <v>3803</v>
      </c>
      <c r="D74" s="100">
        <v>750239</v>
      </c>
      <c r="E74" s="99">
        <f t="shared" si="5"/>
        <v>864489</v>
      </c>
      <c r="F74" s="42">
        <v>10199</v>
      </c>
      <c r="G74" s="101">
        <v>64945</v>
      </c>
      <c r="H74" s="43">
        <f t="shared" si="1"/>
        <v>75144</v>
      </c>
      <c r="I74" s="43">
        <f t="shared" si="2"/>
        <v>124449</v>
      </c>
      <c r="J74" s="43">
        <f t="shared" si="4"/>
        <v>815184</v>
      </c>
      <c r="K74" s="43">
        <f t="shared" si="3"/>
        <v>939633</v>
      </c>
    </row>
    <row r="75" spans="1:1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row>
    <row r="76" spans="1:11" ht="11.25" customHeight="1">
      <c r="A76" s="99" t="s">
        <v>78</v>
      </c>
      <c r="B76" s="42">
        <v>181002</v>
      </c>
      <c r="C76" s="42">
        <v>0</v>
      </c>
      <c r="D76" s="100">
        <v>880082</v>
      </c>
      <c r="E76" s="99">
        <f t="shared" si="5"/>
        <v>1061084</v>
      </c>
      <c r="F76" s="42">
        <v>7893</v>
      </c>
      <c r="G76" s="101">
        <v>118817</v>
      </c>
      <c r="H76" s="43">
        <f t="shared" si="1"/>
        <v>126710</v>
      </c>
      <c r="I76" s="43">
        <f t="shared" si="2"/>
        <v>188895</v>
      </c>
      <c r="J76" s="43">
        <f t="shared" si="4"/>
        <v>998899</v>
      </c>
      <c r="K76" s="43">
        <f t="shared" si="3"/>
        <v>1187794</v>
      </c>
    </row>
    <row r="77" spans="1:11" ht="11.25" customHeight="1">
      <c r="A77" s="99" t="s">
        <v>79</v>
      </c>
      <c r="B77" s="42">
        <v>138</v>
      </c>
      <c r="C77" s="42">
        <v>127</v>
      </c>
      <c r="D77" s="100">
        <v>2035</v>
      </c>
      <c r="E77" s="99">
        <f t="shared" si="5"/>
        <v>2300</v>
      </c>
      <c r="F77" s="42">
        <v>1</v>
      </c>
      <c r="G77" s="101">
        <v>244</v>
      </c>
      <c r="H77" s="43">
        <f t="shared" si="1"/>
        <v>245</v>
      </c>
      <c r="I77" s="43">
        <f t="shared" si="2"/>
        <v>266</v>
      </c>
      <c r="J77" s="43">
        <f t="shared" si="4"/>
        <v>2279</v>
      </c>
      <c r="K77" s="43">
        <f t="shared" si="3"/>
        <v>2545</v>
      </c>
    </row>
    <row r="78" spans="1:11" ht="11.25" customHeight="1">
      <c r="A78" s="99" t="s">
        <v>80</v>
      </c>
      <c r="B78" s="42">
        <v>0</v>
      </c>
      <c r="C78" s="42">
        <v>0</v>
      </c>
      <c r="D78" s="100">
        <v>0</v>
      </c>
      <c r="E78" s="99">
        <f t="shared" si="5"/>
        <v>0</v>
      </c>
      <c r="F78" s="42">
        <v>9</v>
      </c>
      <c r="G78" s="101">
        <v>16</v>
      </c>
      <c r="H78" s="43">
        <f t="shared" si="1"/>
        <v>25</v>
      </c>
      <c r="I78" s="43">
        <f t="shared" si="2"/>
        <v>9</v>
      </c>
      <c r="J78" s="43">
        <f t="shared" si="4"/>
        <v>16</v>
      </c>
      <c r="K78" s="43">
        <f t="shared" si="3"/>
        <v>25</v>
      </c>
    </row>
    <row r="79" spans="1:11" ht="11.25" customHeight="1">
      <c r="A79" s="99" t="s">
        <v>81</v>
      </c>
      <c r="B79" s="42">
        <v>288</v>
      </c>
      <c r="C79" s="42">
        <v>0</v>
      </c>
      <c r="D79" s="100">
        <v>3638</v>
      </c>
      <c r="E79" s="99">
        <f t="shared" si="5"/>
        <v>3926</v>
      </c>
      <c r="F79" s="42">
        <v>83</v>
      </c>
      <c r="G79" s="101">
        <v>772</v>
      </c>
      <c r="H79" s="43">
        <f t="shared" si="1"/>
        <v>855</v>
      </c>
      <c r="I79" s="43">
        <f t="shared" si="2"/>
        <v>371</v>
      </c>
      <c r="J79" s="43">
        <f t="shared" si="4"/>
        <v>4410</v>
      </c>
      <c r="K79" s="43">
        <f t="shared" si="3"/>
        <v>4781</v>
      </c>
    </row>
    <row r="80" spans="1:11" ht="11.25" customHeight="1">
      <c r="A80" s="99" t="s">
        <v>82</v>
      </c>
      <c r="B80" s="42">
        <v>0</v>
      </c>
      <c r="C80" s="42">
        <v>290</v>
      </c>
      <c r="D80" s="100">
        <v>1010</v>
      </c>
      <c r="E80" s="99">
        <f t="shared" si="5"/>
        <v>1300</v>
      </c>
      <c r="F80" s="42">
        <v>48</v>
      </c>
      <c r="G80" s="101">
        <v>611</v>
      </c>
      <c r="H80" s="43">
        <f t="shared" si="1"/>
        <v>659</v>
      </c>
      <c r="I80" s="43">
        <f t="shared" si="2"/>
        <v>338</v>
      </c>
      <c r="J80" s="43">
        <f t="shared" si="4"/>
        <v>1621</v>
      </c>
      <c r="K80" s="43">
        <f t="shared" si="3"/>
        <v>1959</v>
      </c>
    </row>
    <row r="81" spans="1:1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row>
    <row r="82" spans="1:11" ht="11.25" customHeight="1">
      <c r="A82" s="99" t="s">
        <v>84</v>
      </c>
      <c r="B82" s="42">
        <v>127</v>
      </c>
      <c r="C82" s="42">
        <v>1</v>
      </c>
      <c r="D82" s="100">
        <v>4296</v>
      </c>
      <c r="E82" s="99">
        <f t="shared" si="5"/>
        <v>4424</v>
      </c>
      <c r="F82" s="42">
        <v>949</v>
      </c>
      <c r="G82" s="101">
        <v>2849</v>
      </c>
      <c r="H82" s="43">
        <f t="shared" si="1"/>
        <v>3798</v>
      </c>
      <c r="I82" s="43">
        <f t="shared" si="2"/>
        <v>1077</v>
      </c>
      <c r="J82" s="43">
        <f t="shared" si="4"/>
        <v>7145</v>
      </c>
      <c r="K82" s="43">
        <f t="shared" si="3"/>
        <v>8222</v>
      </c>
    </row>
    <row r="83" spans="1:11" ht="11.25" customHeight="1">
      <c r="A83" s="99" t="s">
        <v>85</v>
      </c>
      <c r="B83" s="42">
        <v>9660</v>
      </c>
      <c r="C83" s="42">
        <v>177</v>
      </c>
      <c r="D83" s="100">
        <v>72704</v>
      </c>
      <c r="E83" s="99">
        <f t="shared" si="5"/>
        <v>82541</v>
      </c>
      <c r="F83" s="42">
        <v>39</v>
      </c>
      <c r="G83" s="101">
        <v>1779</v>
      </c>
      <c r="H83" s="43">
        <f t="shared" si="1"/>
        <v>1818</v>
      </c>
      <c r="I83" s="43">
        <f t="shared" si="2"/>
        <v>9876</v>
      </c>
      <c r="J83" s="43">
        <f t="shared" si="4"/>
        <v>74483</v>
      </c>
      <c r="K83" s="43">
        <f t="shared" si="3"/>
        <v>84359</v>
      </c>
    </row>
    <row r="84" spans="1:1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row>
    <row r="85" spans="1:1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row>
    <row r="86" spans="1:11" ht="11.25" customHeight="1">
      <c r="A86" s="99" t="s">
        <v>88</v>
      </c>
      <c r="B86" s="42">
        <v>0</v>
      </c>
      <c r="C86" s="42">
        <v>0</v>
      </c>
      <c r="D86" s="100">
        <v>0</v>
      </c>
      <c r="E86" s="99">
        <f t="shared" si="5"/>
        <v>0</v>
      </c>
      <c r="F86" s="42">
        <v>0</v>
      </c>
      <c r="G86" s="101">
        <v>0</v>
      </c>
      <c r="H86" s="43">
        <f t="shared" si="1"/>
        <v>0</v>
      </c>
      <c r="I86" s="43">
        <f t="shared" si="2"/>
        <v>0</v>
      </c>
      <c r="J86" s="43">
        <f t="shared" si="4"/>
        <v>0</v>
      </c>
      <c r="K86" s="43">
        <f t="shared" si="3"/>
        <v>0</v>
      </c>
    </row>
    <row r="87" spans="1:11"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row>
    <row r="88" spans="1:11" ht="11.25" customHeight="1">
      <c r="A88" s="99" t="s">
        <v>90</v>
      </c>
      <c r="B88" s="42">
        <v>818</v>
      </c>
      <c r="C88" s="42">
        <v>193</v>
      </c>
      <c r="D88" s="100">
        <v>5266</v>
      </c>
      <c r="E88" s="99">
        <f t="shared" si="5"/>
        <v>6277</v>
      </c>
      <c r="F88" s="42">
        <v>216</v>
      </c>
      <c r="G88" s="101">
        <v>977</v>
      </c>
      <c r="H88" s="43">
        <f t="shared" si="1"/>
        <v>1193</v>
      </c>
      <c r="I88" s="43">
        <f t="shared" si="2"/>
        <v>1227</v>
      </c>
      <c r="J88" s="43">
        <f t="shared" si="4"/>
        <v>6243</v>
      </c>
      <c r="K88" s="43">
        <f t="shared" si="3"/>
        <v>7470</v>
      </c>
    </row>
    <row r="89" spans="1:11" ht="11.25" customHeight="1">
      <c r="A89" s="99" t="s">
        <v>91</v>
      </c>
      <c r="B89" s="42">
        <v>6352</v>
      </c>
      <c r="C89" s="42">
        <v>24</v>
      </c>
      <c r="D89" s="100">
        <v>55546</v>
      </c>
      <c r="E89" s="99">
        <f t="shared" si="5"/>
        <v>61922</v>
      </c>
      <c r="F89" s="42">
        <v>438</v>
      </c>
      <c r="G89" s="101">
        <v>3209</v>
      </c>
      <c r="H89" s="43">
        <f t="shared" si="1"/>
        <v>3647</v>
      </c>
      <c r="I89" s="43">
        <f t="shared" si="2"/>
        <v>6814</v>
      </c>
      <c r="J89" s="43">
        <f t="shared" si="4"/>
        <v>58755</v>
      </c>
      <c r="K89" s="43">
        <f t="shared" si="3"/>
        <v>65569</v>
      </c>
    </row>
    <row r="90" spans="1:11" ht="11.25" customHeight="1">
      <c r="A90" s="99" t="s">
        <v>92</v>
      </c>
      <c r="B90" s="42">
        <v>227</v>
      </c>
      <c r="C90" s="42">
        <v>10</v>
      </c>
      <c r="D90" s="100">
        <v>7281</v>
      </c>
      <c r="E90" s="99">
        <f t="shared" si="5"/>
        <v>7518</v>
      </c>
      <c r="F90" s="42">
        <v>9</v>
      </c>
      <c r="G90" s="101">
        <v>214</v>
      </c>
      <c r="H90" s="43">
        <f t="shared" si="1"/>
        <v>223</v>
      </c>
      <c r="I90" s="43">
        <f t="shared" si="2"/>
        <v>246</v>
      </c>
      <c r="J90" s="43">
        <f t="shared" si="4"/>
        <v>7495</v>
      </c>
      <c r="K90" s="43">
        <f t="shared" si="3"/>
        <v>7741</v>
      </c>
    </row>
    <row r="91" spans="1:11" ht="11.25" customHeight="1">
      <c r="A91" s="99" t="s">
        <v>93</v>
      </c>
      <c r="B91" s="42">
        <v>34176</v>
      </c>
      <c r="C91" s="42">
        <v>19400</v>
      </c>
      <c r="D91" s="100">
        <v>617740</v>
      </c>
      <c r="E91" s="99">
        <f t="shared" si="5"/>
        <v>671316</v>
      </c>
      <c r="F91" s="42">
        <v>4738</v>
      </c>
      <c r="G91" s="101">
        <v>56334</v>
      </c>
      <c r="H91" s="43">
        <f t="shared" si="1"/>
        <v>61072</v>
      </c>
      <c r="I91" s="43">
        <f t="shared" si="2"/>
        <v>58314</v>
      </c>
      <c r="J91" s="43">
        <f t="shared" si="4"/>
        <v>674074</v>
      </c>
      <c r="K91" s="43">
        <f t="shared" si="3"/>
        <v>732388</v>
      </c>
    </row>
    <row r="92" spans="1:11" ht="11.25" customHeight="1">
      <c r="A92" s="99" t="s">
        <v>94</v>
      </c>
      <c r="B92" s="42">
        <v>19094</v>
      </c>
      <c r="C92" s="42">
        <v>0</v>
      </c>
      <c r="D92" s="100">
        <v>217255</v>
      </c>
      <c r="E92" s="99">
        <f t="shared" si="5"/>
        <v>236349</v>
      </c>
      <c r="F92" s="42">
        <v>395</v>
      </c>
      <c r="G92" s="101">
        <v>34336</v>
      </c>
      <c r="H92" s="43">
        <f t="shared" si="1"/>
        <v>34731</v>
      </c>
      <c r="I92" s="43">
        <f t="shared" si="2"/>
        <v>19489</v>
      </c>
      <c r="J92" s="43">
        <f t="shared" si="4"/>
        <v>251591</v>
      </c>
      <c r="K92" s="43">
        <f t="shared" si="3"/>
        <v>271080</v>
      </c>
    </row>
    <row r="93" spans="1:11" ht="11.25" customHeight="1">
      <c r="A93" s="99" t="s">
        <v>95</v>
      </c>
      <c r="B93" s="42">
        <v>57191</v>
      </c>
      <c r="C93" s="42">
        <v>0</v>
      </c>
      <c r="D93" s="100">
        <v>382329</v>
      </c>
      <c r="E93" s="99">
        <f t="shared" si="5"/>
        <v>439520</v>
      </c>
      <c r="F93" s="42">
        <v>530</v>
      </c>
      <c r="G93" s="101">
        <v>3286</v>
      </c>
      <c r="H93" s="43">
        <f t="shared" si="1"/>
        <v>3816</v>
      </c>
      <c r="I93" s="43">
        <f t="shared" si="2"/>
        <v>57721</v>
      </c>
      <c r="J93" s="43">
        <f t="shared" si="4"/>
        <v>385615</v>
      </c>
      <c r="K93" s="43">
        <f t="shared" si="3"/>
        <v>443336</v>
      </c>
    </row>
    <row r="94" spans="1:11" ht="11.25" customHeight="1">
      <c r="A94" s="99" t="s">
        <v>96</v>
      </c>
      <c r="B94" s="42">
        <v>57965</v>
      </c>
      <c r="C94" s="42">
        <v>4300</v>
      </c>
      <c r="D94" s="100">
        <v>521755</v>
      </c>
      <c r="E94" s="99">
        <f t="shared" si="5"/>
        <v>584020</v>
      </c>
      <c r="F94" s="42">
        <v>1458</v>
      </c>
      <c r="G94" s="101">
        <v>13659</v>
      </c>
      <c r="H94" s="43">
        <f t="shared" si="1"/>
        <v>15117</v>
      </c>
      <c r="I94" s="43">
        <f t="shared" si="2"/>
        <v>63723</v>
      </c>
      <c r="J94" s="43">
        <f t="shared" si="4"/>
        <v>535414</v>
      </c>
      <c r="K94" s="43">
        <f t="shared" si="3"/>
        <v>599137</v>
      </c>
    </row>
    <row r="95" spans="1:11" ht="11.25" customHeight="1">
      <c r="A95" s="99" t="s">
        <v>97</v>
      </c>
      <c r="B95" s="42">
        <v>183</v>
      </c>
      <c r="C95" s="42">
        <v>232</v>
      </c>
      <c r="D95" s="100">
        <v>1471</v>
      </c>
      <c r="E95" s="99">
        <f t="shared" si="5"/>
        <v>1886</v>
      </c>
      <c r="F95" s="42">
        <v>18</v>
      </c>
      <c r="G95" s="101">
        <v>885</v>
      </c>
      <c r="H95" s="43">
        <f t="shared" si="1"/>
        <v>903</v>
      </c>
      <c r="I95" s="43">
        <f t="shared" si="2"/>
        <v>433</v>
      </c>
      <c r="J95" s="43">
        <f t="shared" si="4"/>
        <v>2356</v>
      </c>
      <c r="K95" s="43">
        <f t="shared" si="3"/>
        <v>2789</v>
      </c>
    </row>
    <row r="96" spans="1:11" ht="11.25" customHeight="1">
      <c r="A96" s="99" t="s">
        <v>98</v>
      </c>
      <c r="B96" s="42">
        <v>96202</v>
      </c>
      <c r="C96" s="42">
        <v>4427</v>
      </c>
      <c r="D96" s="100">
        <v>772423</v>
      </c>
      <c r="E96" s="99">
        <f t="shared" si="5"/>
        <v>873052</v>
      </c>
      <c r="F96" s="42">
        <v>68226</v>
      </c>
      <c r="G96" s="101">
        <v>32002</v>
      </c>
      <c r="H96" s="43">
        <f t="shared" si="1"/>
        <v>100228</v>
      </c>
      <c r="I96" s="43">
        <f t="shared" si="2"/>
        <v>168855</v>
      </c>
      <c r="J96" s="43">
        <f t="shared" si="4"/>
        <v>804425</v>
      </c>
      <c r="K96" s="43">
        <f t="shared" si="3"/>
        <v>973280</v>
      </c>
    </row>
    <row r="97" spans="1:11" ht="11.25" customHeight="1">
      <c r="A97" s="99" t="s">
        <v>99</v>
      </c>
      <c r="B97" s="42">
        <v>445</v>
      </c>
      <c r="C97" s="42">
        <v>0</v>
      </c>
      <c r="D97" s="100">
        <v>5099</v>
      </c>
      <c r="E97" s="99">
        <f t="shared" si="5"/>
        <v>5544</v>
      </c>
      <c r="F97" s="42">
        <v>47</v>
      </c>
      <c r="G97" s="101">
        <v>128</v>
      </c>
      <c r="H97" s="43">
        <f t="shared" si="1"/>
        <v>175</v>
      </c>
      <c r="I97" s="43">
        <f t="shared" si="2"/>
        <v>492</v>
      </c>
      <c r="J97" s="43">
        <f t="shared" si="4"/>
        <v>5227</v>
      </c>
      <c r="K97" s="43">
        <f t="shared" si="3"/>
        <v>5719</v>
      </c>
    </row>
    <row r="98" spans="1:11" ht="11.25" customHeight="1">
      <c r="A98" s="99" t="s">
        <v>100</v>
      </c>
      <c r="B98" s="42">
        <v>7953</v>
      </c>
      <c r="C98" s="42">
        <v>199</v>
      </c>
      <c r="D98" s="100">
        <v>66411</v>
      </c>
      <c r="E98" s="99">
        <f t="shared" si="5"/>
        <v>74563</v>
      </c>
      <c r="F98" s="42">
        <v>487</v>
      </c>
      <c r="G98" s="101">
        <v>1884</v>
      </c>
      <c r="H98" s="43">
        <f t="shared" si="1"/>
        <v>2371</v>
      </c>
      <c r="I98" s="43">
        <f t="shared" si="2"/>
        <v>8639</v>
      </c>
      <c r="J98" s="43">
        <f t="shared" si="4"/>
        <v>68295</v>
      </c>
      <c r="K98" s="43">
        <f t="shared" si="3"/>
        <v>76934</v>
      </c>
    </row>
    <row r="99" spans="1:11" ht="11.25" customHeight="1">
      <c r="A99" s="99" t="s">
        <v>101</v>
      </c>
      <c r="B99" s="42">
        <v>640</v>
      </c>
      <c r="C99" s="42">
        <v>58</v>
      </c>
      <c r="D99" s="100">
        <v>10012</v>
      </c>
      <c r="E99" s="99">
        <f t="shared" si="5"/>
        <v>10710</v>
      </c>
      <c r="F99" s="42">
        <v>1</v>
      </c>
      <c r="G99" s="101">
        <v>964</v>
      </c>
      <c r="H99" s="43">
        <f t="shared" si="1"/>
        <v>965</v>
      </c>
      <c r="I99" s="43">
        <f t="shared" si="2"/>
        <v>699</v>
      </c>
      <c r="J99" s="43">
        <f t="shared" si="4"/>
        <v>10976</v>
      </c>
      <c r="K99" s="43">
        <f t="shared" si="3"/>
        <v>11675</v>
      </c>
    </row>
    <row r="100" spans="1:1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row>
    <row r="101" spans="1:1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row>
    <row r="102" spans="1:1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row>
    <row r="103" spans="1:11" ht="11.25" customHeight="1">
      <c r="A103" s="99" t="s">
        <v>105</v>
      </c>
      <c r="B103" s="42">
        <v>0</v>
      </c>
      <c r="C103" s="42">
        <v>0</v>
      </c>
      <c r="D103" s="100">
        <v>0</v>
      </c>
      <c r="E103" s="99">
        <f t="shared" si="5"/>
        <v>0</v>
      </c>
      <c r="F103" s="42">
        <v>0</v>
      </c>
      <c r="G103" s="101">
        <v>0</v>
      </c>
      <c r="H103" s="43">
        <f t="shared" si="1"/>
        <v>0</v>
      </c>
      <c r="I103" s="43">
        <f t="shared" si="2"/>
        <v>0</v>
      </c>
      <c r="J103" s="43">
        <f t="shared" si="4"/>
        <v>0</v>
      </c>
      <c r="K103" s="43">
        <f t="shared" si="3"/>
        <v>0</v>
      </c>
    </row>
    <row r="104" spans="1:11" ht="11.25" customHeight="1">
      <c r="A104" s="99" t="s">
        <v>106</v>
      </c>
      <c r="B104" s="42">
        <v>1143</v>
      </c>
      <c r="C104" s="42">
        <v>71</v>
      </c>
      <c r="D104" s="100">
        <v>25163</v>
      </c>
      <c r="E104" s="99">
        <f t="shared" si="5"/>
        <v>26377</v>
      </c>
      <c r="F104" s="42">
        <v>1462</v>
      </c>
      <c r="G104" s="101">
        <v>83051</v>
      </c>
      <c r="H104" s="43">
        <f t="shared" si="1"/>
        <v>84513</v>
      </c>
      <c r="I104" s="43">
        <f t="shared" si="2"/>
        <v>2676</v>
      </c>
      <c r="J104" s="43">
        <f t="shared" si="4"/>
        <v>108214</v>
      </c>
      <c r="K104" s="43">
        <f t="shared" si="3"/>
        <v>110890</v>
      </c>
    </row>
    <row r="105" spans="1:1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row>
    <row r="106" spans="1:11" ht="11.25" customHeight="1">
      <c r="A106" s="99" t="s">
        <v>108</v>
      </c>
      <c r="B106" s="42">
        <v>16042</v>
      </c>
      <c r="C106" s="42">
        <v>7997</v>
      </c>
      <c r="D106" s="100">
        <v>237616</v>
      </c>
      <c r="E106" s="99">
        <f t="shared" si="5"/>
        <v>261655</v>
      </c>
      <c r="F106" s="42">
        <v>3628</v>
      </c>
      <c r="G106" s="101">
        <v>52934</v>
      </c>
      <c r="H106" s="43">
        <f t="shared" si="1"/>
        <v>56562</v>
      </c>
      <c r="I106" s="43">
        <f t="shared" si="2"/>
        <v>27667</v>
      </c>
      <c r="J106" s="43">
        <f t="shared" si="4"/>
        <v>290550</v>
      </c>
      <c r="K106" s="43">
        <f t="shared" si="3"/>
        <v>318217</v>
      </c>
    </row>
    <row r="107" spans="1:11" ht="11.25" customHeight="1">
      <c r="A107" s="99" t="s">
        <v>109</v>
      </c>
      <c r="B107" s="42">
        <v>2544</v>
      </c>
      <c r="C107" s="42">
        <v>2742</v>
      </c>
      <c r="D107" s="100">
        <v>26350</v>
      </c>
      <c r="E107" s="99">
        <f t="shared" si="5"/>
        <v>31636</v>
      </c>
      <c r="F107" s="42">
        <v>1684</v>
      </c>
      <c r="G107" s="101">
        <v>14386</v>
      </c>
      <c r="H107" s="43">
        <f t="shared" si="1"/>
        <v>16070</v>
      </c>
      <c r="I107" s="43">
        <f t="shared" si="2"/>
        <v>6970</v>
      </c>
      <c r="J107" s="43">
        <f t="shared" si="4"/>
        <v>40736</v>
      </c>
      <c r="K107" s="43">
        <f t="shared" si="3"/>
        <v>47706</v>
      </c>
    </row>
    <row r="108" spans="1:11" ht="11.25" customHeight="1">
      <c r="A108" s="99" t="s">
        <v>110</v>
      </c>
      <c r="B108" s="42">
        <v>107470</v>
      </c>
      <c r="C108" s="42">
        <v>38094</v>
      </c>
      <c r="D108" s="100">
        <v>1102307</v>
      </c>
      <c r="E108" s="99">
        <f t="shared" si="5"/>
        <v>1247871</v>
      </c>
      <c r="F108" s="42">
        <v>5340</v>
      </c>
      <c r="G108" s="101">
        <v>31758</v>
      </c>
      <c r="H108" s="43">
        <f t="shared" si="1"/>
        <v>37098</v>
      </c>
      <c r="I108" s="43">
        <f t="shared" si="2"/>
        <v>150904</v>
      </c>
      <c r="J108" s="43">
        <f t="shared" si="4"/>
        <v>1134065</v>
      </c>
      <c r="K108" s="43">
        <f t="shared" si="3"/>
        <v>1284969</v>
      </c>
    </row>
    <row r="109" spans="1:11" ht="11.25" customHeight="1">
      <c r="A109" s="99" t="s">
        <v>111</v>
      </c>
      <c r="B109" s="42">
        <v>194319</v>
      </c>
      <c r="C109" s="42">
        <v>42932</v>
      </c>
      <c r="D109" s="100">
        <v>1954457</v>
      </c>
      <c r="E109" s="99">
        <f t="shared" si="5"/>
        <v>2191708</v>
      </c>
      <c r="F109" s="42">
        <v>22948</v>
      </c>
      <c r="G109" s="101">
        <v>220996</v>
      </c>
      <c r="H109" s="43">
        <f t="shared" si="1"/>
        <v>243944</v>
      </c>
      <c r="I109" s="43">
        <f t="shared" si="2"/>
        <v>260199</v>
      </c>
      <c r="J109" s="43">
        <f t="shared" si="4"/>
        <v>2175453</v>
      </c>
      <c r="K109" s="43">
        <f t="shared" si="3"/>
        <v>2435652</v>
      </c>
    </row>
    <row r="110" spans="1:11" ht="11.25" customHeight="1">
      <c r="A110" s="99" t="s">
        <v>112</v>
      </c>
      <c r="B110" s="42">
        <v>2596</v>
      </c>
      <c r="C110" s="42">
        <v>1568</v>
      </c>
      <c r="D110" s="100">
        <v>25943</v>
      </c>
      <c r="E110" s="99">
        <f t="shared" si="5"/>
        <v>30107</v>
      </c>
      <c r="F110" s="42">
        <v>692</v>
      </c>
      <c r="G110" s="101">
        <v>4620</v>
      </c>
      <c r="H110" s="43">
        <f t="shared" si="1"/>
        <v>5312</v>
      </c>
      <c r="I110" s="43">
        <f t="shared" si="2"/>
        <v>4856</v>
      </c>
      <c r="J110" s="43">
        <f t="shared" si="4"/>
        <v>30563</v>
      </c>
      <c r="K110" s="43">
        <f t="shared" si="3"/>
        <v>35419</v>
      </c>
    </row>
    <row r="111" spans="1:11" ht="11.25" customHeight="1">
      <c r="A111" s="99" t="s">
        <v>113</v>
      </c>
      <c r="B111" s="42">
        <v>433</v>
      </c>
      <c r="C111" s="42">
        <v>244</v>
      </c>
      <c r="D111" s="100">
        <v>11314</v>
      </c>
      <c r="E111" s="99">
        <f t="shared" si="5"/>
        <v>11991</v>
      </c>
      <c r="F111" s="42">
        <v>206</v>
      </c>
      <c r="G111" s="101">
        <v>6611</v>
      </c>
      <c r="H111" s="43">
        <f t="shared" si="1"/>
        <v>6817</v>
      </c>
      <c r="I111" s="43">
        <f t="shared" si="2"/>
        <v>883</v>
      </c>
      <c r="J111" s="43">
        <f t="shared" si="4"/>
        <v>17925</v>
      </c>
      <c r="K111" s="43">
        <f t="shared" si="3"/>
        <v>18808</v>
      </c>
    </row>
    <row r="112" spans="1:11" ht="11.25" customHeight="1">
      <c r="A112" s="99" t="s">
        <v>114</v>
      </c>
      <c r="B112" s="42"/>
      <c r="C112" s="42">
        <v>0</v>
      </c>
      <c r="D112" s="100">
        <v>0</v>
      </c>
      <c r="E112" s="99">
        <f t="shared" si="5"/>
        <v>0</v>
      </c>
      <c r="F112" s="42">
        <v>0</v>
      </c>
      <c r="G112" s="101">
        <v>0</v>
      </c>
      <c r="H112" s="43">
        <f t="shared" si="1"/>
        <v>0</v>
      </c>
      <c r="I112" s="43">
        <f t="shared" si="2"/>
        <v>0</v>
      </c>
      <c r="J112" s="43">
        <f t="shared" si="4"/>
        <v>0</v>
      </c>
      <c r="K112" s="43">
        <f t="shared" si="3"/>
        <v>0</v>
      </c>
    </row>
    <row r="113" spans="1:11" ht="11.25" customHeight="1">
      <c r="A113" s="99" t="s">
        <v>115</v>
      </c>
      <c r="B113" s="42">
        <v>0</v>
      </c>
      <c r="C113" s="42">
        <v>0</v>
      </c>
      <c r="D113" s="100">
        <v>0</v>
      </c>
      <c r="E113" s="99">
        <f t="shared" si="5"/>
        <v>0</v>
      </c>
      <c r="F113" s="42"/>
      <c r="G113" s="101">
        <v>0</v>
      </c>
      <c r="H113" s="43">
        <f t="shared" si="1"/>
        <v>0</v>
      </c>
      <c r="I113" s="43">
        <f t="shared" si="2"/>
        <v>0</v>
      </c>
      <c r="J113" s="43">
        <f t="shared" si="4"/>
        <v>0</v>
      </c>
      <c r="K113" s="43">
        <f t="shared" si="3"/>
        <v>0</v>
      </c>
    </row>
    <row r="114" spans="1:11" ht="11.25" customHeight="1">
      <c r="A114" s="99" t="s">
        <v>116</v>
      </c>
      <c r="B114" s="42">
        <v>44901</v>
      </c>
      <c r="C114" s="42">
        <v>208</v>
      </c>
      <c r="D114" s="100">
        <v>338759</v>
      </c>
      <c r="E114" s="99">
        <f t="shared" si="5"/>
        <v>383868</v>
      </c>
      <c r="F114" s="42">
        <v>291</v>
      </c>
      <c r="G114" s="101">
        <v>2365</v>
      </c>
      <c r="H114" s="43">
        <f t="shared" si="1"/>
        <v>2656</v>
      </c>
      <c r="I114" s="43">
        <f t="shared" si="2"/>
        <v>45400</v>
      </c>
      <c r="J114" s="43">
        <f t="shared" si="4"/>
        <v>341124</v>
      </c>
      <c r="K114" s="43">
        <f t="shared" si="3"/>
        <v>386524</v>
      </c>
    </row>
    <row r="115" spans="1:1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row>
    <row r="116" spans="1:11" ht="11.25" customHeight="1">
      <c r="A116" s="99" t="s">
        <v>118</v>
      </c>
      <c r="B116" s="42">
        <v>0</v>
      </c>
      <c r="C116" s="42">
        <v>0</v>
      </c>
      <c r="D116" s="100">
        <v>0</v>
      </c>
      <c r="E116" s="99">
        <f t="shared" si="5"/>
        <v>0</v>
      </c>
      <c r="F116" s="42">
        <v>0</v>
      </c>
      <c r="G116" s="101">
        <v>0</v>
      </c>
      <c r="H116" s="43">
        <f t="shared" si="1"/>
        <v>0</v>
      </c>
      <c r="I116" s="43">
        <f t="shared" si="2"/>
        <v>0</v>
      </c>
      <c r="J116" s="43">
        <f t="shared" si="4"/>
        <v>0</v>
      </c>
      <c r="K116" s="43">
        <f t="shared" si="3"/>
        <v>0</v>
      </c>
    </row>
    <row r="117" spans="1:11" ht="11.25" customHeight="1">
      <c r="A117" s="99" t="s">
        <v>119</v>
      </c>
      <c r="B117" s="42"/>
      <c r="C117" s="42">
        <v>0</v>
      </c>
      <c r="D117" s="100">
        <v>0</v>
      </c>
      <c r="E117" s="99">
        <f t="shared" si="5"/>
        <v>0</v>
      </c>
      <c r="F117" s="42">
        <v>0</v>
      </c>
      <c r="G117" s="101">
        <v>0</v>
      </c>
      <c r="H117" s="43">
        <f t="shared" si="1"/>
        <v>0</v>
      </c>
      <c r="I117" s="43">
        <f t="shared" si="2"/>
        <v>0</v>
      </c>
      <c r="J117" s="43">
        <f t="shared" si="4"/>
        <v>0</v>
      </c>
      <c r="K117" s="43">
        <f t="shared" si="3"/>
        <v>0</v>
      </c>
    </row>
    <row r="118" spans="1:1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row>
    <row r="119" spans="1:11" ht="11.25" customHeight="1">
      <c r="A119" s="99" t="s">
        <v>121</v>
      </c>
      <c r="B119" s="42">
        <v>0</v>
      </c>
      <c r="C119" s="42">
        <v>0</v>
      </c>
      <c r="D119" s="100">
        <v>0</v>
      </c>
      <c r="E119" s="99">
        <f t="shared" si="5"/>
        <v>0</v>
      </c>
      <c r="F119" s="42">
        <v>0</v>
      </c>
      <c r="G119" s="101">
        <v>0</v>
      </c>
      <c r="H119" s="43">
        <f t="shared" si="1"/>
        <v>0</v>
      </c>
      <c r="I119" s="43">
        <f t="shared" si="2"/>
        <v>0</v>
      </c>
      <c r="J119" s="43">
        <f t="shared" si="4"/>
        <v>0</v>
      </c>
      <c r="K119" s="43">
        <f t="shared" si="3"/>
        <v>0</v>
      </c>
    </row>
    <row r="120" spans="1:11" ht="11.25" customHeight="1">
      <c r="A120" s="99" t="s">
        <v>122</v>
      </c>
      <c r="B120" s="42">
        <v>0</v>
      </c>
      <c r="C120" s="42">
        <v>0</v>
      </c>
      <c r="D120" s="100">
        <v>0</v>
      </c>
      <c r="E120" s="99">
        <f t="shared" si="5"/>
        <v>0</v>
      </c>
      <c r="F120" s="42">
        <v>0</v>
      </c>
      <c r="G120" s="101">
        <v>0</v>
      </c>
      <c r="H120" s="43">
        <f t="shared" si="1"/>
        <v>0</v>
      </c>
      <c r="I120" s="43">
        <f t="shared" si="2"/>
        <v>0</v>
      </c>
      <c r="J120" s="43">
        <f t="shared" si="4"/>
        <v>0</v>
      </c>
      <c r="K120" s="43">
        <f t="shared" si="3"/>
        <v>0</v>
      </c>
    </row>
    <row r="121" spans="1:11" ht="11.25" customHeight="1">
      <c r="A121" s="99"/>
      <c r="B121" s="95"/>
      <c r="C121" s="95"/>
      <c r="D121" s="101"/>
      <c r="E121" s="99"/>
      <c r="F121" s="95"/>
      <c r="G121" s="101"/>
      <c r="H121" s="43"/>
      <c r="I121" s="43"/>
      <c r="J121" s="43"/>
      <c r="K121" s="43"/>
    </row>
    <row r="122" spans="1:11" ht="11.25" customHeight="1">
      <c r="A122" s="98"/>
      <c r="B122" s="102"/>
      <c r="C122" s="102"/>
      <c r="D122" s="43"/>
      <c r="E122" s="99"/>
      <c r="F122" s="98"/>
      <c r="G122" s="97"/>
      <c r="H122" s="98"/>
      <c r="I122" s="43"/>
      <c r="J122" s="98"/>
      <c r="K122" s="98"/>
    </row>
    <row r="123" spans="1:11" ht="11.25" customHeight="1">
      <c r="A123" s="15"/>
      <c r="B123" s="43">
        <f>SUM(B25:B122)</f>
        <v>2344104</v>
      </c>
      <c r="C123" s="43">
        <f>SUM(C25:C122)</f>
        <v>940239</v>
      </c>
      <c r="D123" s="43">
        <f>SUM(D25:D120)</f>
        <v>35771420</v>
      </c>
      <c r="E123" s="43">
        <f>SUM(E25:E120)</f>
        <v>39055763</v>
      </c>
      <c r="F123" s="95">
        <f>SUM(F25:F120)</f>
        <v>587939</v>
      </c>
      <c r="G123" s="43">
        <f>SUM(G25:G120)</f>
        <v>4104431</v>
      </c>
      <c r="H123" s="43">
        <f>F123+G123</f>
        <v>4692370</v>
      </c>
      <c r="I123" s="43">
        <f>SUM(I25:I120)</f>
        <v>3872282</v>
      </c>
      <c r="J123" s="43">
        <f>D123+G123</f>
        <v>39875851</v>
      </c>
      <c r="K123" s="43">
        <f>E123+H123</f>
        <v>43748133</v>
      </c>
    </row>
    <row r="124" spans="1:11" ht="11.25" customHeight="1">
      <c r="A124" s="35"/>
      <c r="B124" s="35"/>
      <c r="C124" s="35"/>
      <c r="D124" s="35"/>
      <c r="E124" s="35"/>
      <c r="F124" s="35"/>
      <c r="G124" s="35"/>
      <c r="H124" s="35"/>
      <c r="I124" s="35"/>
      <c r="J124" s="35"/>
      <c r="K124" s="35"/>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11" ht="11.25" customHeight="1">
      <c r="A128" s="70" t="s">
        <v>125</v>
      </c>
      <c r="B128" s="70"/>
      <c r="C128" s="70"/>
      <c r="D128" s="70"/>
      <c r="E128" s="70"/>
      <c r="F128" s="70"/>
      <c r="G128" s="70"/>
      <c r="H128" s="70"/>
      <c r="I128" s="70"/>
      <c r="J128" s="70"/>
      <c r="K128" s="70"/>
    </row>
    <row r="130" ht="11.25" customHeight="1">
      <c r="A130" s="119" t="s">
        <v>158</v>
      </c>
    </row>
    <row r="131" ht="11.25" customHeight="1">
      <c r="A131" s="70" t="s">
        <v>159</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23.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N52" sqref="N52"/>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141</v>
      </c>
      <c r="B1" s="76"/>
      <c r="C1" s="76"/>
      <c r="D1" s="76"/>
      <c r="E1" s="76"/>
      <c r="F1" s="76"/>
      <c r="G1" s="76"/>
      <c r="H1" s="76"/>
      <c r="I1" s="76"/>
      <c r="J1" s="76"/>
      <c r="K1" s="76"/>
      <c r="L1" s="76"/>
    </row>
    <row r="2" spans="1:12" s="105" customFormat="1" ht="11.25" customHeight="1">
      <c r="A2" s="75" t="s">
        <v>142</v>
      </c>
      <c r="B2" s="75"/>
      <c r="C2" s="75"/>
      <c r="D2" s="75"/>
      <c r="E2" s="75"/>
      <c r="F2" s="75" t="s">
        <v>142</v>
      </c>
      <c r="G2" s="75"/>
      <c r="H2" s="75"/>
      <c r="I2" s="75"/>
      <c r="J2" s="75"/>
      <c r="K2" s="75"/>
      <c r="L2" s="75"/>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166</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167</v>
      </c>
      <c r="C22" s="81"/>
      <c r="D22" s="15" t="s">
        <v>132</v>
      </c>
      <c r="E22" s="15" t="s">
        <v>26</v>
      </c>
      <c r="F22" s="15" t="s">
        <v>167</v>
      </c>
      <c r="G22" s="15" t="s">
        <v>132</v>
      </c>
      <c r="H22" s="15" t="s">
        <v>26</v>
      </c>
      <c r="I22" s="15" t="s">
        <v>167</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3168</v>
      </c>
      <c r="C24" s="42">
        <v>136</v>
      </c>
      <c r="D24" s="101">
        <v>25307</v>
      </c>
      <c r="E24" s="99">
        <f aca="true" t="shared" si="0" ref="E24:E119">SUM(B24:D24)</f>
        <v>28611</v>
      </c>
      <c r="F24" s="42">
        <v>810</v>
      </c>
      <c r="G24" s="101">
        <v>9266</v>
      </c>
      <c r="H24" s="43">
        <f aca="true" t="shared" si="1" ref="H24:H119">SUM(F24:G24)</f>
        <v>10076</v>
      </c>
      <c r="I24" s="43">
        <f aca="true" t="shared" si="2" ref="I24:I119">SUM(B24+C24+F24)</f>
        <v>4114</v>
      </c>
      <c r="J24" s="43">
        <f aca="true" t="shared" si="3" ref="J24:J119">SUM(D24+G24)</f>
        <v>34573</v>
      </c>
      <c r="K24" s="99">
        <f>SUM(I24:J24)</f>
        <v>38687</v>
      </c>
      <c r="L24" s="42">
        <v>3392</v>
      </c>
    </row>
    <row r="25" spans="1:12" s="108" customFormat="1" ht="11.25" customHeight="1">
      <c r="A25" s="99" t="s">
        <v>28</v>
      </c>
      <c r="B25" s="42">
        <v>3690</v>
      </c>
      <c r="C25" s="42">
        <v>0</v>
      </c>
      <c r="D25" s="101">
        <v>47656</v>
      </c>
      <c r="E25" s="99">
        <f t="shared" si="0"/>
        <v>51346</v>
      </c>
      <c r="F25" s="42">
        <v>29</v>
      </c>
      <c r="G25" s="101">
        <v>1079</v>
      </c>
      <c r="H25" s="43">
        <f t="shared" si="1"/>
        <v>1108</v>
      </c>
      <c r="I25" s="43">
        <f t="shared" si="2"/>
        <v>3719</v>
      </c>
      <c r="J25" s="43">
        <f t="shared" si="3"/>
        <v>48735</v>
      </c>
      <c r="K25" s="99">
        <f aca="true" t="shared" si="4" ref="K25:K119">SUM(E25+H25)</f>
        <v>52454</v>
      </c>
      <c r="L25" s="42">
        <v>625</v>
      </c>
    </row>
    <row r="26" spans="1:12" s="108" customFormat="1" ht="11.25" customHeight="1">
      <c r="A26" s="99" t="s">
        <v>29</v>
      </c>
      <c r="B26" s="42">
        <v>1775</v>
      </c>
      <c r="C26" s="42">
        <v>44</v>
      </c>
      <c r="D26" s="101">
        <v>16655</v>
      </c>
      <c r="E26" s="99">
        <f t="shared" si="0"/>
        <v>18474</v>
      </c>
      <c r="F26" s="42">
        <v>218</v>
      </c>
      <c r="G26" s="101">
        <v>2096</v>
      </c>
      <c r="H26" s="43">
        <f t="shared" si="1"/>
        <v>2314</v>
      </c>
      <c r="I26" s="43">
        <f t="shared" si="2"/>
        <v>2037</v>
      </c>
      <c r="J26" s="43">
        <f t="shared" si="3"/>
        <v>18751</v>
      </c>
      <c r="K26" s="99">
        <f t="shared" si="4"/>
        <v>20788</v>
      </c>
      <c r="L26" s="42">
        <v>840</v>
      </c>
    </row>
    <row r="27" spans="1:12" s="108" customFormat="1" ht="11.25" customHeight="1">
      <c r="A27" s="99" t="s">
        <v>136</v>
      </c>
      <c r="B27" s="42">
        <v>1997</v>
      </c>
      <c r="C27" s="42">
        <v>1945</v>
      </c>
      <c r="D27" s="101">
        <v>24355</v>
      </c>
      <c r="E27" s="99">
        <f t="shared" si="0"/>
        <v>28297</v>
      </c>
      <c r="F27" s="42">
        <v>1140</v>
      </c>
      <c r="G27" s="101">
        <v>6689</v>
      </c>
      <c r="H27" s="43">
        <f t="shared" si="1"/>
        <v>7829</v>
      </c>
      <c r="I27" s="43">
        <f t="shared" si="2"/>
        <v>5082</v>
      </c>
      <c r="J27" s="43">
        <f t="shared" si="3"/>
        <v>31044</v>
      </c>
      <c r="K27" s="99">
        <f t="shared" si="4"/>
        <v>36126</v>
      </c>
      <c r="L27" s="42">
        <v>1335</v>
      </c>
    </row>
    <row r="28" spans="1:12" s="108" customFormat="1" ht="11.25" customHeight="1">
      <c r="A28" s="99" t="s">
        <v>31</v>
      </c>
      <c r="B28" s="42">
        <v>0</v>
      </c>
      <c r="C28" s="42">
        <v>714</v>
      </c>
      <c r="D28" s="101">
        <v>4255</v>
      </c>
      <c r="E28" s="99">
        <f t="shared" si="0"/>
        <v>4969</v>
      </c>
      <c r="F28" s="42">
        <v>52</v>
      </c>
      <c r="G28" s="101">
        <v>241</v>
      </c>
      <c r="H28" s="43">
        <f t="shared" si="1"/>
        <v>293</v>
      </c>
      <c r="I28" s="43">
        <f t="shared" si="2"/>
        <v>766</v>
      </c>
      <c r="J28" s="43">
        <f t="shared" si="3"/>
        <v>4496</v>
      </c>
      <c r="K28" s="99">
        <f t="shared" si="4"/>
        <v>5262</v>
      </c>
      <c r="L28" s="42">
        <v>288</v>
      </c>
    </row>
    <row r="29" spans="1:12" s="108" customFormat="1" ht="11.25" customHeight="1">
      <c r="A29" s="99" t="s">
        <v>32</v>
      </c>
      <c r="B29" s="42">
        <v>4883</v>
      </c>
      <c r="C29" s="42">
        <v>86</v>
      </c>
      <c r="D29" s="101">
        <v>25638</v>
      </c>
      <c r="E29" s="99">
        <f t="shared" si="0"/>
        <v>30607</v>
      </c>
      <c r="F29" s="42">
        <v>3</v>
      </c>
      <c r="G29" s="101">
        <v>33</v>
      </c>
      <c r="H29" s="43">
        <f t="shared" si="1"/>
        <v>36</v>
      </c>
      <c r="I29" s="43">
        <f t="shared" si="2"/>
        <v>4972</v>
      </c>
      <c r="J29" s="43">
        <f t="shared" si="3"/>
        <v>25671</v>
      </c>
      <c r="K29" s="99">
        <f t="shared" si="4"/>
        <v>30643</v>
      </c>
      <c r="L29" s="42">
        <v>66</v>
      </c>
    </row>
    <row r="30" spans="1:12" s="108" customFormat="1" ht="11.25" customHeight="1">
      <c r="A30" s="99" t="s">
        <v>33</v>
      </c>
      <c r="B30" s="42">
        <v>4301</v>
      </c>
      <c r="C30" s="42">
        <v>32143</v>
      </c>
      <c r="D30" s="101">
        <v>302694</v>
      </c>
      <c r="E30" s="99">
        <f t="shared" si="0"/>
        <v>339138</v>
      </c>
      <c r="F30" s="42">
        <v>2992</v>
      </c>
      <c r="G30" s="101">
        <v>28942</v>
      </c>
      <c r="H30" s="43">
        <f t="shared" si="1"/>
        <v>31934</v>
      </c>
      <c r="I30" s="43">
        <f t="shared" si="2"/>
        <v>39436</v>
      </c>
      <c r="J30" s="43">
        <f t="shared" si="3"/>
        <v>331636</v>
      </c>
      <c r="K30" s="99">
        <f t="shared" si="4"/>
        <v>371072</v>
      </c>
      <c r="L30" s="42">
        <v>20398</v>
      </c>
    </row>
    <row r="31" spans="1:12" s="108" customFormat="1" ht="11.25" customHeight="1">
      <c r="A31" s="99" t="s">
        <v>34</v>
      </c>
      <c r="B31" s="42">
        <v>6</v>
      </c>
      <c r="C31" s="42">
        <v>0</v>
      </c>
      <c r="D31" s="101">
        <v>77</v>
      </c>
      <c r="E31" s="99">
        <f t="shared" si="0"/>
        <v>83</v>
      </c>
      <c r="F31" s="42">
        <v>0</v>
      </c>
      <c r="G31" s="101">
        <v>1</v>
      </c>
      <c r="H31" s="43">
        <f t="shared" si="1"/>
        <v>1</v>
      </c>
      <c r="I31" s="43">
        <f t="shared" si="2"/>
        <v>6</v>
      </c>
      <c r="J31" s="43">
        <f t="shared" si="3"/>
        <v>78</v>
      </c>
      <c r="K31" s="99">
        <f t="shared" si="4"/>
        <v>84</v>
      </c>
      <c r="L31" s="42">
        <v>166</v>
      </c>
    </row>
    <row r="32" spans="1:12" s="108" customFormat="1" ht="11.25" customHeight="1">
      <c r="A32" s="99" t="s">
        <v>35</v>
      </c>
      <c r="B32" s="42">
        <v>0</v>
      </c>
      <c r="C32" s="42">
        <v>262</v>
      </c>
      <c r="D32" s="101">
        <v>1380</v>
      </c>
      <c r="E32" s="99">
        <f t="shared" si="0"/>
        <v>1642</v>
      </c>
      <c r="F32" s="42">
        <v>72</v>
      </c>
      <c r="G32" s="101">
        <v>1016</v>
      </c>
      <c r="H32" s="43">
        <f t="shared" si="1"/>
        <v>1088</v>
      </c>
      <c r="I32" s="43">
        <f t="shared" si="2"/>
        <v>334</v>
      </c>
      <c r="J32" s="43">
        <f t="shared" si="3"/>
        <v>2396</v>
      </c>
      <c r="K32" s="99">
        <f t="shared" si="4"/>
        <v>2730</v>
      </c>
      <c r="L32" s="42">
        <v>95</v>
      </c>
    </row>
    <row r="33" spans="1:12" s="108" customFormat="1" ht="11.25" customHeight="1">
      <c r="A33" s="99" t="s">
        <v>36</v>
      </c>
      <c r="B33" s="42">
        <v>18365</v>
      </c>
      <c r="C33" s="42">
        <v>0</v>
      </c>
      <c r="D33" s="101">
        <v>170394</v>
      </c>
      <c r="E33" s="99">
        <f t="shared" si="0"/>
        <v>188759</v>
      </c>
      <c r="F33" s="42">
        <v>11</v>
      </c>
      <c r="G33" s="101">
        <v>774</v>
      </c>
      <c r="H33" s="43">
        <f t="shared" si="1"/>
        <v>785</v>
      </c>
      <c r="I33" s="43">
        <f t="shared" si="2"/>
        <v>18376</v>
      </c>
      <c r="J33" s="43">
        <f t="shared" si="3"/>
        <v>171168</v>
      </c>
      <c r="K33" s="99">
        <f t="shared" si="4"/>
        <v>189544</v>
      </c>
      <c r="L33" s="42">
        <v>158</v>
      </c>
    </row>
    <row r="34" spans="1:12" s="108" customFormat="1" ht="11.25" customHeight="1">
      <c r="A34" s="99" t="s">
        <v>37</v>
      </c>
      <c r="B34" s="42">
        <v>53310</v>
      </c>
      <c r="C34" s="42">
        <v>69241</v>
      </c>
      <c r="D34" s="101">
        <v>904222</v>
      </c>
      <c r="E34" s="99">
        <f t="shared" si="0"/>
        <v>1026773</v>
      </c>
      <c r="F34" s="42">
        <v>56171</v>
      </c>
      <c r="G34" s="101">
        <v>433075</v>
      </c>
      <c r="H34" s="43">
        <f t="shared" si="1"/>
        <v>489246</v>
      </c>
      <c r="I34" s="43">
        <f t="shared" si="2"/>
        <v>178722</v>
      </c>
      <c r="J34" s="43">
        <f t="shared" si="3"/>
        <v>1337297</v>
      </c>
      <c r="K34" s="99">
        <f t="shared" si="4"/>
        <v>1516019</v>
      </c>
      <c r="L34" s="42">
        <v>109446</v>
      </c>
    </row>
    <row r="35" spans="1:12" s="108" customFormat="1" ht="11.25" customHeight="1">
      <c r="A35" s="99" t="s">
        <v>38</v>
      </c>
      <c r="B35" s="42">
        <v>1034</v>
      </c>
      <c r="C35" s="42">
        <v>89</v>
      </c>
      <c r="D35" s="101">
        <v>11456</v>
      </c>
      <c r="E35" s="99">
        <f t="shared" si="0"/>
        <v>12579</v>
      </c>
      <c r="F35" s="42">
        <v>576</v>
      </c>
      <c r="G35" s="101">
        <v>1334</v>
      </c>
      <c r="H35" s="43">
        <f t="shared" si="1"/>
        <v>1910</v>
      </c>
      <c r="I35" s="43">
        <f t="shared" si="2"/>
        <v>1699</v>
      </c>
      <c r="J35" s="43">
        <f t="shared" si="3"/>
        <v>12790</v>
      </c>
      <c r="K35" s="99">
        <f t="shared" si="4"/>
        <v>14489</v>
      </c>
      <c r="L35" s="42">
        <v>0</v>
      </c>
    </row>
    <row r="36" spans="1:12" s="108" customFormat="1" ht="11.25" customHeight="1">
      <c r="A36" s="99" t="s">
        <v>39</v>
      </c>
      <c r="B36" s="42">
        <v>17578</v>
      </c>
      <c r="C36" s="42">
        <v>10086</v>
      </c>
      <c r="D36" s="101">
        <v>216034</v>
      </c>
      <c r="E36" s="99">
        <f t="shared" si="0"/>
        <v>243698</v>
      </c>
      <c r="F36" s="42">
        <v>3119</v>
      </c>
      <c r="G36" s="101">
        <v>35600</v>
      </c>
      <c r="H36" s="43">
        <f t="shared" si="1"/>
        <v>38719</v>
      </c>
      <c r="I36" s="43">
        <f t="shared" si="2"/>
        <v>30783</v>
      </c>
      <c r="J36" s="43">
        <f t="shared" si="3"/>
        <v>251634</v>
      </c>
      <c r="K36" s="99">
        <f t="shared" si="4"/>
        <v>282417</v>
      </c>
      <c r="L36" s="42">
        <v>36227</v>
      </c>
    </row>
    <row r="37" spans="1:12" s="108" customFormat="1" ht="11.25" customHeight="1">
      <c r="A37" s="99" t="s">
        <v>40</v>
      </c>
      <c r="B37" s="42">
        <v>5770</v>
      </c>
      <c r="C37" s="42">
        <v>5035</v>
      </c>
      <c r="D37" s="101">
        <v>129202</v>
      </c>
      <c r="E37" s="99">
        <f t="shared" si="0"/>
        <v>140007</v>
      </c>
      <c r="F37" s="42">
        <v>5968</v>
      </c>
      <c r="G37" s="101">
        <v>83784</v>
      </c>
      <c r="H37" s="43">
        <f t="shared" si="1"/>
        <v>89752</v>
      </c>
      <c r="I37" s="43">
        <f t="shared" si="2"/>
        <v>16773</v>
      </c>
      <c r="J37" s="43">
        <f t="shared" si="3"/>
        <v>212986</v>
      </c>
      <c r="K37" s="99">
        <f t="shared" si="4"/>
        <v>229759</v>
      </c>
      <c r="L37" s="42">
        <v>7743</v>
      </c>
    </row>
    <row r="38" spans="1:12" s="108" customFormat="1" ht="11.25" customHeight="1">
      <c r="A38" s="99" t="s">
        <v>41</v>
      </c>
      <c r="B38" s="42">
        <v>226</v>
      </c>
      <c r="C38" s="42">
        <v>884</v>
      </c>
      <c r="D38" s="101">
        <v>9929</v>
      </c>
      <c r="E38" s="99">
        <f t="shared" si="0"/>
        <v>11039</v>
      </c>
      <c r="F38" s="42">
        <v>2156</v>
      </c>
      <c r="G38" s="101">
        <v>23874</v>
      </c>
      <c r="H38" s="43">
        <f t="shared" si="1"/>
        <v>26030</v>
      </c>
      <c r="I38" s="43">
        <f t="shared" si="2"/>
        <v>3266</v>
      </c>
      <c r="J38" s="43">
        <f t="shared" si="3"/>
        <v>33803</v>
      </c>
      <c r="K38" s="99">
        <f t="shared" si="4"/>
        <v>37069</v>
      </c>
      <c r="L38" s="42">
        <v>4335</v>
      </c>
    </row>
    <row r="39" spans="1:12" s="108" customFormat="1" ht="11.25" customHeight="1">
      <c r="A39" s="99" t="s">
        <v>42</v>
      </c>
      <c r="B39" s="42">
        <v>2</v>
      </c>
      <c r="C39" s="42">
        <v>507</v>
      </c>
      <c r="D39" s="101">
        <v>9384</v>
      </c>
      <c r="E39" s="99">
        <f t="shared" si="0"/>
        <v>9893</v>
      </c>
      <c r="F39" s="42">
        <v>2900</v>
      </c>
      <c r="G39" s="101">
        <v>13009</v>
      </c>
      <c r="H39" s="43">
        <f t="shared" si="1"/>
        <v>15909</v>
      </c>
      <c r="I39" s="43">
        <f t="shared" si="2"/>
        <v>3409</v>
      </c>
      <c r="J39" s="43">
        <f t="shared" si="3"/>
        <v>22393</v>
      </c>
      <c r="K39" s="99">
        <f t="shared" si="4"/>
        <v>25802</v>
      </c>
      <c r="L39" s="42">
        <v>56154</v>
      </c>
    </row>
    <row r="40" spans="1:12" s="108" customFormat="1" ht="11.25" customHeight="1">
      <c r="A40" s="99" t="s">
        <v>43</v>
      </c>
      <c r="B40" s="42">
        <v>4022</v>
      </c>
      <c r="C40" s="42">
        <v>10734</v>
      </c>
      <c r="D40" s="101">
        <v>37397</v>
      </c>
      <c r="E40" s="99">
        <f t="shared" si="0"/>
        <v>52153</v>
      </c>
      <c r="F40" s="42">
        <v>1997</v>
      </c>
      <c r="G40" s="101">
        <v>15244</v>
      </c>
      <c r="H40" s="43">
        <f t="shared" si="1"/>
        <v>17241</v>
      </c>
      <c r="I40" s="43">
        <f t="shared" si="2"/>
        <v>16753</v>
      </c>
      <c r="J40" s="43">
        <f t="shared" si="3"/>
        <v>52641</v>
      </c>
      <c r="K40" s="99">
        <f t="shared" si="4"/>
        <v>69394</v>
      </c>
      <c r="L40" s="42">
        <v>4220</v>
      </c>
    </row>
    <row r="41" spans="1:12" s="108" customFormat="1" ht="11.25" customHeight="1">
      <c r="A41" s="99" t="s">
        <v>44</v>
      </c>
      <c r="B41" s="42">
        <v>24319</v>
      </c>
      <c r="C41" s="42">
        <v>111</v>
      </c>
      <c r="D41" s="101">
        <v>110963</v>
      </c>
      <c r="E41" s="99">
        <f t="shared" si="0"/>
        <v>135393</v>
      </c>
      <c r="F41" s="42">
        <v>111</v>
      </c>
      <c r="G41" s="101">
        <v>312</v>
      </c>
      <c r="H41" s="43">
        <f t="shared" si="1"/>
        <v>423</v>
      </c>
      <c r="I41" s="43">
        <f t="shared" si="2"/>
        <v>24541</v>
      </c>
      <c r="J41" s="43">
        <f t="shared" si="3"/>
        <v>111275</v>
      </c>
      <c r="K41" s="99">
        <f t="shared" si="4"/>
        <v>135816</v>
      </c>
      <c r="L41" s="42">
        <v>8</v>
      </c>
    </row>
    <row r="42" spans="1:12" s="108" customFormat="1" ht="11.25" customHeight="1">
      <c r="A42" s="99" t="s">
        <v>45</v>
      </c>
      <c r="B42" s="42">
        <v>5</v>
      </c>
      <c r="C42" s="42">
        <v>385</v>
      </c>
      <c r="D42" s="101">
        <v>2771</v>
      </c>
      <c r="E42" s="99">
        <f t="shared" si="0"/>
        <v>3161</v>
      </c>
      <c r="F42" s="42">
        <v>92</v>
      </c>
      <c r="G42" s="101">
        <v>1192</v>
      </c>
      <c r="H42" s="43">
        <f t="shared" si="1"/>
        <v>1284</v>
      </c>
      <c r="I42" s="43">
        <f t="shared" si="2"/>
        <v>482</v>
      </c>
      <c r="J42" s="43">
        <f t="shared" si="3"/>
        <v>3963</v>
      </c>
      <c r="K42" s="99">
        <f t="shared" si="4"/>
        <v>4445</v>
      </c>
      <c r="L42" s="42">
        <v>21</v>
      </c>
    </row>
    <row r="43" spans="1:12" s="108" customFormat="1" ht="11.25" customHeight="1">
      <c r="A43" s="99" t="s">
        <v>46</v>
      </c>
      <c r="B43" s="42">
        <v>1289</v>
      </c>
      <c r="C43" s="42">
        <v>862</v>
      </c>
      <c r="D43" s="101">
        <v>3406</v>
      </c>
      <c r="E43" s="99">
        <f t="shared" si="0"/>
        <v>5557</v>
      </c>
      <c r="F43" s="42">
        <v>395</v>
      </c>
      <c r="G43" s="101">
        <v>603</v>
      </c>
      <c r="H43" s="43">
        <f t="shared" si="1"/>
        <v>998</v>
      </c>
      <c r="I43" s="43">
        <f t="shared" si="2"/>
        <v>2546</v>
      </c>
      <c r="J43" s="43">
        <f t="shared" si="3"/>
        <v>4009</v>
      </c>
      <c r="K43" s="99">
        <f t="shared" si="4"/>
        <v>6555</v>
      </c>
      <c r="L43" s="42">
        <v>0</v>
      </c>
    </row>
    <row r="44" spans="1:12" s="108" customFormat="1" ht="11.25" customHeight="1">
      <c r="A44" s="99" t="s">
        <v>47</v>
      </c>
      <c r="B44" s="42">
        <v>15071</v>
      </c>
      <c r="C44" s="42">
        <v>18272</v>
      </c>
      <c r="D44" s="101">
        <v>326804</v>
      </c>
      <c r="E44" s="99">
        <f t="shared" si="0"/>
        <v>360147</v>
      </c>
      <c r="F44" s="42">
        <v>1813</v>
      </c>
      <c r="G44" s="101">
        <v>19470</v>
      </c>
      <c r="H44" s="43">
        <f t="shared" si="1"/>
        <v>21283</v>
      </c>
      <c r="I44" s="43">
        <f t="shared" si="2"/>
        <v>35156</v>
      </c>
      <c r="J44" s="43">
        <f t="shared" si="3"/>
        <v>346274</v>
      </c>
      <c r="K44" s="99">
        <f t="shared" si="4"/>
        <v>381430</v>
      </c>
      <c r="L44" s="42">
        <v>8843</v>
      </c>
    </row>
    <row r="45" spans="1:12" s="108" customFormat="1" ht="11.25" customHeight="1">
      <c r="A45" s="99" t="s">
        <v>48</v>
      </c>
      <c r="B45" s="42">
        <v>42698</v>
      </c>
      <c r="C45" s="42">
        <v>701</v>
      </c>
      <c r="D45" s="101">
        <v>680725</v>
      </c>
      <c r="E45" s="99">
        <f t="shared" si="0"/>
        <v>724124</v>
      </c>
      <c r="F45" s="42">
        <v>24828</v>
      </c>
      <c r="G45" s="101">
        <v>286448</v>
      </c>
      <c r="H45" s="43">
        <f t="shared" si="1"/>
        <v>311276</v>
      </c>
      <c r="I45" s="43">
        <f t="shared" si="2"/>
        <v>68227</v>
      </c>
      <c r="J45" s="43">
        <f t="shared" si="3"/>
        <v>967173</v>
      </c>
      <c r="K45" s="99">
        <f t="shared" si="4"/>
        <v>1035400</v>
      </c>
      <c r="L45" s="42">
        <v>180350</v>
      </c>
    </row>
    <row r="46" spans="1:12" s="108" customFormat="1" ht="11.25" customHeight="1">
      <c r="A46" s="99" t="s">
        <v>49</v>
      </c>
      <c r="B46" s="42">
        <v>6</v>
      </c>
      <c r="C46" s="42">
        <v>44</v>
      </c>
      <c r="D46" s="101">
        <v>12960</v>
      </c>
      <c r="E46" s="99">
        <f t="shared" si="0"/>
        <v>13010</v>
      </c>
      <c r="F46" s="42">
        <v>5103</v>
      </c>
      <c r="G46" s="101">
        <v>42277</v>
      </c>
      <c r="H46" s="43">
        <f t="shared" si="1"/>
        <v>47380</v>
      </c>
      <c r="I46" s="43">
        <f t="shared" si="2"/>
        <v>5153</v>
      </c>
      <c r="J46" s="43">
        <f t="shared" si="3"/>
        <v>55237</v>
      </c>
      <c r="K46" s="99">
        <f t="shared" si="4"/>
        <v>60390</v>
      </c>
      <c r="L46" s="42">
        <v>4428</v>
      </c>
    </row>
    <row r="47" spans="1:12" s="108" customFormat="1" ht="11.25" customHeight="1">
      <c r="A47" s="99" t="s">
        <v>50</v>
      </c>
      <c r="B47" s="42">
        <v>0</v>
      </c>
      <c r="C47" s="42">
        <v>0</v>
      </c>
      <c r="D47" s="101">
        <v>0</v>
      </c>
      <c r="E47" s="99">
        <f t="shared" si="0"/>
        <v>0</v>
      </c>
      <c r="F47" s="42">
        <v>94</v>
      </c>
      <c r="G47" s="101">
        <v>831</v>
      </c>
      <c r="H47" s="43">
        <f t="shared" si="1"/>
        <v>925</v>
      </c>
      <c r="I47" s="43">
        <f t="shared" si="2"/>
        <v>94</v>
      </c>
      <c r="J47" s="43">
        <f t="shared" si="3"/>
        <v>831</v>
      </c>
      <c r="K47" s="99">
        <f t="shared" si="4"/>
        <v>925</v>
      </c>
      <c r="L47" s="42">
        <v>0</v>
      </c>
    </row>
    <row r="48" spans="1:12" s="108" customFormat="1" ht="11.25" customHeight="1">
      <c r="A48" s="99" t="s">
        <v>51</v>
      </c>
      <c r="B48" s="42">
        <v>27483</v>
      </c>
      <c r="C48" s="42">
        <v>4271</v>
      </c>
      <c r="D48" s="101">
        <v>282395</v>
      </c>
      <c r="E48" s="99">
        <f t="shared" si="0"/>
        <v>314149</v>
      </c>
      <c r="F48" s="42">
        <v>7359</v>
      </c>
      <c r="G48" s="101">
        <v>67960</v>
      </c>
      <c r="H48" s="43">
        <f t="shared" si="1"/>
        <v>75319</v>
      </c>
      <c r="I48" s="43">
        <f t="shared" si="2"/>
        <v>39113</v>
      </c>
      <c r="J48" s="43">
        <f t="shared" si="3"/>
        <v>350355</v>
      </c>
      <c r="K48" s="99">
        <f t="shared" si="4"/>
        <v>389468</v>
      </c>
      <c r="L48" s="42">
        <v>41078</v>
      </c>
    </row>
    <row r="49" spans="1:12" s="108" customFormat="1" ht="11.25" customHeight="1">
      <c r="A49" s="99" t="s">
        <v>52</v>
      </c>
      <c r="B49" s="42">
        <v>0</v>
      </c>
      <c r="C49" s="42">
        <v>19</v>
      </c>
      <c r="D49" s="101">
        <v>120</v>
      </c>
      <c r="E49" s="99">
        <f t="shared" si="0"/>
        <v>139</v>
      </c>
      <c r="F49" s="42">
        <v>11</v>
      </c>
      <c r="G49" s="101">
        <v>110</v>
      </c>
      <c r="H49" s="43">
        <f t="shared" si="1"/>
        <v>121</v>
      </c>
      <c r="I49" s="43">
        <f t="shared" si="2"/>
        <v>30</v>
      </c>
      <c r="J49" s="43">
        <f t="shared" si="3"/>
        <v>230</v>
      </c>
      <c r="K49" s="99">
        <f t="shared" si="4"/>
        <v>260</v>
      </c>
      <c r="L49" s="42">
        <v>0</v>
      </c>
    </row>
    <row r="50" spans="1:12" s="108" customFormat="1" ht="11.25" customHeight="1">
      <c r="A50" s="99" t="s">
        <v>53</v>
      </c>
      <c r="B50" s="42">
        <v>45689</v>
      </c>
      <c r="C50" s="42">
        <v>6666</v>
      </c>
      <c r="D50" s="101">
        <v>461828</v>
      </c>
      <c r="E50" s="99">
        <f t="shared" si="0"/>
        <v>514183</v>
      </c>
      <c r="F50" s="42">
        <v>3303</v>
      </c>
      <c r="G50" s="101">
        <v>22496</v>
      </c>
      <c r="H50" s="43">
        <f t="shared" si="1"/>
        <v>25799</v>
      </c>
      <c r="I50" s="43">
        <f t="shared" si="2"/>
        <v>55658</v>
      </c>
      <c r="J50" s="43">
        <f t="shared" si="3"/>
        <v>484324</v>
      </c>
      <c r="K50" s="99">
        <f t="shared" si="4"/>
        <v>539982</v>
      </c>
      <c r="L50" s="42">
        <v>1329</v>
      </c>
    </row>
    <row r="51" spans="1:12" s="108" customFormat="1" ht="11.25" customHeight="1">
      <c r="A51" s="99" t="s">
        <v>54</v>
      </c>
      <c r="B51" s="42">
        <v>77</v>
      </c>
      <c r="C51" s="42">
        <v>40</v>
      </c>
      <c r="D51" s="101">
        <v>3119</v>
      </c>
      <c r="E51" s="99">
        <f t="shared" si="0"/>
        <v>3236</v>
      </c>
      <c r="F51" s="42">
        <v>622</v>
      </c>
      <c r="G51" s="101">
        <v>5734</v>
      </c>
      <c r="H51" s="43">
        <f t="shared" si="1"/>
        <v>6356</v>
      </c>
      <c r="I51" s="43">
        <f t="shared" si="2"/>
        <v>739</v>
      </c>
      <c r="J51" s="43">
        <f t="shared" si="3"/>
        <v>8853</v>
      </c>
      <c r="K51" s="99">
        <f t="shared" si="4"/>
        <v>9592</v>
      </c>
      <c r="L51" s="42">
        <v>439</v>
      </c>
    </row>
    <row r="52" spans="1:12" s="108" customFormat="1" ht="11.25" customHeight="1">
      <c r="A52" s="99" t="s">
        <v>55</v>
      </c>
      <c r="B52" s="42">
        <v>473</v>
      </c>
      <c r="C52" s="42">
        <v>0</v>
      </c>
      <c r="D52" s="101">
        <v>662</v>
      </c>
      <c r="E52" s="99">
        <f t="shared" si="0"/>
        <v>1135</v>
      </c>
      <c r="F52" s="42">
        <v>0</v>
      </c>
      <c r="G52" s="101">
        <v>0</v>
      </c>
      <c r="H52" s="43">
        <f t="shared" si="1"/>
        <v>0</v>
      </c>
      <c r="I52" s="43">
        <f t="shared" si="2"/>
        <v>473</v>
      </c>
      <c r="J52" s="43">
        <f t="shared" si="3"/>
        <v>662</v>
      </c>
      <c r="K52" s="99">
        <f t="shared" si="4"/>
        <v>1135</v>
      </c>
      <c r="L52" s="42">
        <v>0</v>
      </c>
    </row>
    <row r="53" spans="1:12" s="108" customFormat="1" ht="11.25" customHeight="1">
      <c r="A53" s="99" t="s">
        <v>56</v>
      </c>
      <c r="B53" s="42">
        <v>1</v>
      </c>
      <c r="C53" s="42">
        <v>0</v>
      </c>
      <c r="D53" s="101">
        <v>65</v>
      </c>
      <c r="E53" s="99">
        <f t="shared" si="0"/>
        <v>66</v>
      </c>
      <c r="F53" s="42">
        <v>34</v>
      </c>
      <c r="G53" s="101">
        <v>182</v>
      </c>
      <c r="H53" s="43">
        <f t="shared" si="1"/>
        <v>216</v>
      </c>
      <c r="I53" s="43">
        <f t="shared" si="2"/>
        <v>35</v>
      </c>
      <c r="J53" s="43">
        <f t="shared" si="3"/>
        <v>247</v>
      </c>
      <c r="K53" s="99">
        <f t="shared" si="4"/>
        <v>282</v>
      </c>
      <c r="L53" s="42">
        <v>53</v>
      </c>
    </row>
    <row r="54" spans="1:12" s="108" customFormat="1" ht="11.25" customHeight="1">
      <c r="A54" s="99" t="s">
        <v>57</v>
      </c>
      <c r="B54" s="42">
        <v>68288</v>
      </c>
      <c r="C54" s="42">
        <v>95264</v>
      </c>
      <c r="D54" s="101">
        <v>630519</v>
      </c>
      <c r="E54" s="99">
        <f t="shared" si="0"/>
        <v>794071</v>
      </c>
      <c r="F54" s="42">
        <v>39380</v>
      </c>
      <c r="G54" s="101">
        <v>232474</v>
      </c>
      <c r="H54" s="43">
        <f t="shared" si="1"/>
        <v>271854</v>
      </c>
      <c r="I54" s="43">
        <f t="shared" si="2"/>
        <v>202932</v>
      </c>
      <c r="J54" s="43">
        <f t="shared" si="3"/>
        <v>862993</v>
      </c>
      <c r="K54" s="99">
        <f t="shared" si="4"/>
        <v>1065925</v>
      </c>
      <c r="L54" s="42">
        <v>217260</v>
      </c>
    </row>
    <row r="55" spans="1:12" s="108" customFormat="1" ht="11.25" customHeight="1">
      <c r="A55" s="99" t="s">
        <v>58</v>
      </c>
      <c r="B55" s="42">
        <v>3781</v>
      </c>
      <c r="C55" s="42">
        <v>894</v>
      </c>
      <c r="D55" s="101">
        <v>38908</v>
      </c>
      <c r="E55" s="99">
        <f t="shared" si="0"/>
        <v>43583</v>
      </c>
      <c r="F55" s="42">
        <v>2616</v>
      </c>
      <c r="G55" s="101">
        <v>10673</v>
      </c>
      <c r="H55" s="43">
        <f t="shared" si="1"/>
        <v>13289</v>
      </c>
      <c r="I55" s="43">
        <f t="shared" si="2"/>
        <v>7291</v>
      </c>
      <c r="J55" s="43">
        <f t="shared" si="3"/>
        <v>49581</v>
      </c>
      <c r="K55" s="99">
        <f t="shared" si="4"/>
        <v>56872</v>
      </c>
      <c r="L55" s="42">
        <v>16028</v>
      </c>
    </row>
    <row r="56" spans="1:12" s="108" customFormat="1" ht="11.25" customHeight="1">
      <c r="A56" s="99" t="s">
        <v>59</v>
      </c>
      <c r="B56" s="42">
        <v>13377</v>
      </c>
      <c r="C56" s="42">
        <v>32445</v>
      </c>
      <c r="D56" s="101">
        <v>305530</v>
      </c>
      <c r="E56" s="99">
        <f t="shared" si="0"/>
        <v>351352</v>
      </c>
      <c r="F56" s="42">
        <v>4261</v>
      </c>
      <c r="G56" s="101">
        <v>50423</v>
      </c>
      <c r="H56" s="43">
        <f t="shared" si="1"/>
        <v>54684</v>
      </c>
      <c r="I56" s="43">
        <f t="shared" si="2"/>
        <v>50083</v>
      </c>
      <c r="J56" s="43">
        <f t="shared" si="3"/>
        <v>355953</v>
      </c>
      <c r="K56" s="99">
        <f t="shared" si="4"/>
        <v>406036</v>
      </c>
      <c r="L56" s="42">
        <v>22190</v>
      </c>
    </row>
    <row r="57" spans="1:12" s="108" customFormat="1" ht="11.25" customHeight="1">
      <c r="A57" s="99" t="s">
        <v>60</v>
      </c>
      <c r="B57" s="42">
        <v>379212</v>
      </c>
      <c r="C57" s="42">
        <v>8979</v>
      </c>
      <c r="D57" s="101">
        <v>3322932</v>
      </c>
      <c r="E57" s="99">
        <f t="shared" si="0"/>
        <v>3711123</v>
      </c>
      <c r="F57" s="42">
        <v>39825</v>
      </c>
      <c r="G57" s="101">
        <v>390403</v>
      </c>
      <c r="H57" s="43">
        <f t="shared" si="1"/>
        <v>430228</v>
      </c>
      <c r="I57" s="43">
        <f t="shared" si="2"/>
        <v>428016</v>
      </c>
      <c r="J57" s="43">
        <f t="shared" si="3"/>
        <v>3713335</v>
      </c>
      <c r="K57" s="99">
        <f t="shared" si="4"/>
        <v>4141351</v>
      </c>
      <c r="L57" s="42">
        <v>2890572</v>
      </c>
    </row>
    <row r="58" spans="1:12" s="108" customFormat="1" ht="11.25" customHeight="1">
      <c r="A58" s="99" t="s">
        <v>61</v>
      </c>
      <c r="B58" s="42">
        <v>53577</v>
      </c>
      <c r="C58" s="42">
        <v>146716</v>
      </c>
      <c r="D58" s="101">
        <v>1763366</v>
      </c>
      <c r="E58" s="99">
        <f t="shared" si="0"/>
        <v>1963659</v>
      </c>
      <c r="F58" s="42">
        <v>40884</v>
      </c>
      <c r="G58" s="101">
        <v>330507</v>
      </c>
      <c r="H58" s="43">
        <f t="shared" si="1"/>
        <v>371391</v>
      </c>
      <c r="I58" s="43">
        <f t="shared" si="2"/>
        <v>241177</v>
      </c>
      <c r="J58" s="43">
        <f t="shared" si="3"/>
        <v>2093873</v>
      </c>
      <c r="K58" s="99">
        <f t="shared" si="4"/>
        <v>2335050</v>
      </c>
      <c r="L58" s="42">
        <v>821405</v>
      </c>
    </row>
    <row r="59" spans="1:12" s="108" customFormat="1" ht="11.25" customHeight="1">
      <c r="A59" s="99" t="s">
        <v>62</v>
      </c>
      <c r="B59" s="42">
        <v>80</v>
      </c>
      <c r="C59" s="42">
        <v>369</v>
      </c>
      <c r="D59" s="101">
        <v>6851</v>
      </c>
      <c r="E59" s="99">
        <f t="shared" si="0"/>
        <v>7300</v>
      </c>
      <c r="F59" s="42">
        <v>142</v>
      </c>
      <c r="G59" s="101">
        <v>3587</v>
      </c>
      <c r="H59" s="43">
        <f t="shared" si="1"/>
        <v>3729</v>
      </c>
      <c r="I59" s="43">
        <f t="shared" si="2"/>
        <v>591</v>
      </c>
      <c r="J59" s="43">
        <f t="shared" si="3"/>
        <v>10438</v>
      </c>
      <c r="K59" s="99">
        <f t="shared" si="4"/>
        <v>11029</v>
      </c>
      <c r="L59" s="42">
        <v>2125</v>
      </c>
    </row>
    <row r="60" spans="1:12" s="108" customFormat="1" ht="11.25" customHeight="1">
      <c r="A60" s="99" t="s">
        <v>63</v>
      </c>
      <c r="B60" s="42">
        <v>1633</v>
      </c>
      <c r="C60" s="42">
        <v>179</v>
      </c>
      <c r="D60" s="101">
        <v>9090</v>
      </c>
      <c r="E60" s="99">
        <f t="shared" si="0"/>
        <v>10902</v>
      </c>
      <c r="F60" s="42">
        <v>231</v>
      </c>
      <c r="G60" s="101">
        <v>1601</v>
      </c>
      <c r="H60" s="43">
        <f t="shared" si="1"/>
        <v>1832</v>
      </c>
      <c r="I60" s="43">
        <f t="shared" si="2"/>
        <v>2043</v>
      </c>
      <c r="J60" s="43">
        <f t="shared" si="3"/>
        <v>10691</v>
      </c>
      <c r="K60" s="99">
        <f t="shared" si="4"/>
        <v>12734</v>
      </c>
      <c r="L60" s="42">
        <v>339</v>
      </c>
    </row>
    <row r="61" spans="1:12" s="108" customFormat="1" ht="11.25" customHeight="1">
      <c r="A61" s="99" t="s">
        <v>64</v>
      </c>
      <c r="B61" s="42">
        <v>38225</v>
      </c>
      <c r="C61" s="42">
        <v>38</v>
      </c>
      <c r="D61" s="101">
        <v>305464</v>
      </c>
      <c r="E61" s="99">
        <f t="shared" si="0"/>
        <v>343727</v>
      </c>
      <c r="F61" s="42">
        <v>3529</v>
      </c>
      <c r="G61" s="101">
        <v>10145</v>
      </c>
      <c r="H61" s="43">
        <f t="shared" si="1"/>
        <v>13674</v>
      </c>
      <c r="I61" s="43">
        <f t="shared" si="2"/>
        <v>41792</v>
      </c>
      <c r="J61" s="43">
        <f t="shared" si="3"/>
        <v>315609</v>
      </c>
      <c r="K61" s="99">
        <f t="shared" si="4"/>
        <v>357401</v>
      </c>
      <c r="L61" s="42">
        <v>10577</v>
      </c>
    </row>
    <row r="62" spans="1:12" s="108" customFormat="1" ht="11.25" customHeight="1">
      <c r="A62" s="99" t="s">
        <v>65</v>
      </c>
      <c r="B62" s="42">
        <v>288</v>
      </c>
      <c r="C62" s="42">
        <v>122</v>
      </c>
      <c r="D62" s="101">
        <v>3962</v>
      </c>
      <c r="E62" s="99">
        <f t="shared" si="0"/>
        <v>4372</v>
      </c>
      <c r="F62" s="42">
        <v>1180</v>
      </c>
      <c r="G62" s="101">
        <v>3849</v>
      </c>
      <c r="H62" s="43">
        <f t="shared" si="1"/>
        <v>5029</v>
      </c>
      <c r="I62" s="43">
        <f t="shared" si="2"/>
        <v>1590</v>
      </c>
      <c r="J62" s="43">
        <f t="shared" si="3"/>
        <v>7811</v>
      </c>
      <c r="K62" s="99">
        <f t="shared" si="4"/>
        <v>9401</v>
      </c>
      <c r="L62" s="42">
        <v>631</v>
      </c>
    </row>
    <row r="63" spans="1:12" s="108" customFormat="1" ht="11.25" customHeight="1">
      <c r="A63" s="99" t="s">
        <v>66</v>
      </c>
      <c r="B63" s="42">
        <v>5260</v>
      </c>
      <c r="C63" s="42">
        <v>175</v>
      </c>
      <c r="D63" s="101">
        <v>54483</v>
      </c>
      <c r="E63" s="99">
        <f t="shared" si="0"/>
        <v>59918</v>
      </c>
      <c r="F63" s="42">
        <v>2000</v>
      </c>
      <c r="G63" s="101">
        <v>16624</v>
      </c>
      <c r="H63" s="43">
        <f t="shared" si="1"/>
        <v>18624</v>
      </c>
      <c r="I63" s="43">
        <f t="shared" si="2"/>
        <v>7435</v>
      </c>
      <c r="J63" s="43">
        <f t="shared" si="3"/>
        <v>71107</v>
      </c>
      <c r="K63" s="99">
        <f t="shared" si="4"/>
        <v>78542</v>
      </c>
      <c r="L63" s="42">
        <v>6388</v>
      </c>
    </row>
    <row r="64" spans="1:12" s="108" customFormat="1" ht="11.25" customHeight="1">
      <c r="A64" s="99" t="s">
        <v>67</v>
      </c>
      <c r="B64" s="42">
        <v>1946</v>
      </c>
      <c r="C64" s="42">
        <v>1637</v>
      </c>
      <c r="D64" s="101">
        <v>25259</v>
      </c>
      <c r="E64" s="99">
        <f t="shared" si="0"/>
        <v>28842</v>
      </c>
      <c r="F64" s="42">
        <v>681</v>
      </c>
      <c r="G64" s="101">
        <v>5949</v>
      </c>
      <c r="H64" s="43">
        <f t="shared" si="1"/>
        <v>6630</v>
      </c>
      <c r="I64" s="43">
        <f t="shared" si="2"/>
        <v>4264</v>
      </c>
      <c r="J64" s="43">
        <f t="shared" si="3"/>
        <v>31208</v>
      </c>
      <c r="K64" s="99">
        <f t="shared" si="4"/>
        <v>35472</v>
      </c>
      <c r="L64" s="42">
        <v>1049</v>
      </c>
    </row>
    <row r="65" spans="1:12" s="108" customFormat="1" ht="11.25" customHeight="1">
      <c r="A65" s="99" t="s">
        <v>68</v>
      </c>
      <c r="B65" s="42">
        <v>15771</v>
      </c>
      <c r="C65" s="42">
        <v>768</v>
      </c>
      <c r="D65" s="101">
        <v>85758</v>
      </c>
      <c r="E65" s="99">
        <f t="shared" si="0"/>
        <v>102297</v>
      </c>
      <c r="F65" s="42">
        <v>1602</v>
      </c>
      <c r="G65" s="101">
        <v>15893</v>
      </c>
      <c r="H65" s="43">
        <f t="shared" si="1"/>
        <v>17495</v>
      </c>
      <c r="I65" s="43">
        <f t="shared" si="2"/>
        <v>18141</v>
      </c>
      <c r="J65" s="43">
        <f t="shared" si="3"/>
        <v>101651</v>
      </c>
      <c r="K65" s="99">
        <f t="shared" si="4"/>
        <v>119792</v>
      </c>
      <c r="L65" s="42">
        <v>68656</v>
      </c>
    </row>
    <row r="66" spans="1:12" s="108" customFormat="1" ht="11.25" customHeight="1">
      <c r="A66" s="99" t="s">
        <v>69</v>
      </c>
      <c r="B66" s="42">
        <v>24979</v>
      </c>
      <c r="C66" s="42">
        <v>1009</v>
      </c>
      <c r="D66" s="101">
        <v>32008</v>
      </c>
      <c r="E66" s="99">
        <f t="shared" si="0"/>
        <v>57996</v>
      </c>
      <c r="F66" s="42">
        <v>3524</v>
      </c>
      <c r="G66" s="101">
        <v>32445</v>
      </c>
      <c r="H66" s="43">
        <f t="shared" si="1"/>
        <v>35969</v>
      </c>
      <c r="I66" s="43">
        <f t="shared" si="2"/>
        <v>29512</v>
      </c>
      <c r="J66" s="43">
        <f t="shared" si="3"/>
        <v>64453</v>
      </c>
      <c r="K66" s="99">
        <f t="shared" si="4"/>
        <v>93965</v>
      </c>
      <c r="L66" s="42">
        <v>6194</v>
      </c>
    </row>
    <row r="67" spans="1:12" s="108" customFormat="1" ht="11.25" customHeight="1">
      <c r="A67" s="99" t="s">
        <v>70</v>
      </c>
      <c r="B67" s="42">
        <v>36</v>
      </c>
      <c r="C67" s="42">
        <v>146</v>
      </c>
      <c r="D67" s="101">
        <v>2039</v>
      </c>
      <c r="E67" s="99">
        <f t="shared" si="0"/>
        <v>2221</v>
      </c>
      <c r="F67" s="42">
        <v>506</v>
      </c>
      <c r="G67" s="101">
        <v>11637</v>
      </c>
      <c r="H67" s="43">
        <f t="shared" si="1"/>
        <v>12143</v>
      </c>
      <c r="I67" s="43">
        <f t="shared" si="2"/>
        <v>688</v>
      </c>
      <c r="J67" s="43">
        <f t="shared" si="3"/>
        <v>13676</v>
      </c>
      <c r="K67" s="99">
        <f t="shared" si="4"/>
        <v>14364</v>
      </c>
      <c r="L67" s="42">
        <v>1613</v>
      </c>
    </row>
    <row r="68" spans="1:12" s="108" customFormat="1" ht="11.25" customHeight="1">
      <c r="A68" s="99" t="s">
        <v>71</v>
      </c>
      <c r="B68" s="42">
        <v>97122</v>
      </c>
      <c r="C68" s="42">
        <v>11987</v>
      </c>
      <c r="D68" s="101">
        <v>816540</v>
      </c>
      <c r="E68" s="99">
        <f t="shared" si="0"/>
        <v>925649</v>
      </c>
      <c r="F68" s="42">
        <v>17694</v>
      </c>
      <c r="G68" s="101">
        <v>101682</v>
      </c>
      <c r="H68" s="43">
        <f t="shared" si="1"/>
        <v>119376</v>
      </c>
      <c r="I68" s="43">
        <f t="shared" si="2"/>
        <v>126803</v>
      </c>
      <c r="J68" s="43">
        <f t="shared" si="3"/>
        <v>918222</v>
      </c>
      <c r="K68" s="99">
        <f t="shared" si="4"/>
        <v>1045025</v>
      </c>
      <c r="L68" s="42">
        <v>136961</v>
      </c>
    </row>
    <row r="69" spans="1:12" s="108" customFormat="1" ht="11.25" customHeight="1">
      <c r="A69" s="99" t="s">
        <v>72</v>
      </c>
      <c r="B69" s="42">
        <v>667</v>
      </c>
      <c r="C69" s="42">
        <v>69</v>
      </c>
      <c r="D69" s="101">
        <v>8479</v>
      </c>
      <c r="E69" s="99">
        <f t="shared" si="0"/>
        <v>9215</v>
      </c>
      <c r="F69" s="42">
        <v>1456</v>
      </c>
      <c r="G69" s="101">
        <v>18650</v>
      </c>
      <c r="H69" s="43">
        <f t="shared" si="1"/>
        <v>20106</v>
      </c>
      <c r="I69" s="43">
        <f t="shared" si="2"/>
        <v>2192</v>
      </c>
      <c r="J69" s="43">
        <f t="shared" si="3"/>
        <v>27129</v>
      </c>
      <c r="K69" s="99">
        <f t="shared" si="4"/>
        <v>29321</v>
      </c>
      <c r="L69" s="42">
        <v>3839</v>
      </c>
    </row>
    <row r="70" spans="1:12" s="108" customFormat="1" ht="11.25" customHeight="1">
      <c r="A70" s="99" t="s">
        <v>73</v>
      </c>
      <c r="B70" s="42">
        <v>13258</v>
      </c>
      <c r="C70" s="42">
        <v>7175</v>
      </c>
      <c r="D70" s="101">
        <v>85169</v>
      </c>
      <c r="E70" s="99">
        <f t="shared" si="0"/>
        <v>105602</v>
      </c>
      <c r="F70" s="42">
        <v>2289</v>
      </c>
      <c r="G70" s="101">
        <v>10845</v>
      </c>
      <c r="H70" s="43">
        <f t="shared" si="1"/>
        <v>13134</v>
      </c>
      <c r="I70" s="43">
        <f t="shared" si="2"/>
        <v>22722</v>
      </c>
      <c r="J70" s="43">
        <f t="shared" si="3"/>
        <v>96014</v>
      </c>
      <c r="K70" s="99">
        <f t="shared" si="4"/>
        <v>118736</v>
      </c>
      <c r="L70" s="42">
        <v>15783</v>
      </c>
    </row>
    <row r="71" spans="1:12" s="108" customFormat="1" ht="11.25" customHeight="1">
      <c r="A71" s="99" t="s">
        <v>74</v>
      </c>
      <c r="B71" s="42">
        <v>5219</v>
      </c>
      <c r="C71" s="42">
        <v>1117</v>
      </c>
      <c r="D71" s="101">
        <v>123024</v>
      </c>
      <c r="E71" s="99">
        <f t="shared" si="0"/>
        <v>129360</v>
      </c>
      <c r="F71" s="42">
        <v>10112</v>
      </c>
      <c r="G71" s="101">
        <v>26189</v>
      </c>
      <c r="H71" s="43">
        <f t="shared" si="1"/>
        <v>36301</v>
      </c>
      <c r="I71" s="43">
        <f t="shared" si="2"/>
        <v>16448</v>
      </c>
      <c r="J71" s="43">
        <f t="shared" si="3"/>
        <v>149213</v>
      </c>
      <c r="K71" s="99">
        <f t="shared" si="4"/>
        <v>165661</v>
      </c>
      <c r="L71" s="42">
        <v>996</v>
      </c>
    </row>
    <row r="72" spans="1:12" s="108" customFormat="1" ht="11.25" customHeight="1">
      <c r="A72" s="99" t="s">
        <v>75</v>
      </c>
      <c r="B72" s="42">
        <v>5</v>
      </c>
      <c r="C72" s="42">
        <v>174</v>
      </c>
      <c r="D72" s="101">
        <v>1388</v>
      </c>
      <c r="E72" s="99">
        <f t="shared" si="0"/>
        <v>1567</v>
      </c>
      <c r="F72" s="42">
        <v>0</v>
      </c>
      <c r="G72" s="101">
        <v>0</v>
      </c>
      <c r="H72" s="43">
        <f t="shared" si="1"/>
        <v>0</v>
      </c>
      <c r="I72" s="43">
        <f t="shared" si="2"/>
        <v>179</v>
      </c>
      <c r="J72" s="43">
        <f t="shared" si="3"/>
        <v>1388</v>
      </c>
      <c r="K72" s="99">
        <f t="shared" si="4"/>
        <v>1567</v>
      </c>
      <c r="L72" s="42">
        <v>61</v>
      </c>
    </row>
    <row r="73" spans="1:12" s="108" customFormat="1" ht="11.25" customHeight="1">
      <c r="A73" s="99" t="s">
        <v>76</v>
      </c>
      <c r="B73" s="42">
        <v>68229</v>
      </c>
      <c r="C73" s="42">
        <v>3211</v>
      </c>
      <c r="D73" s="101">
        <v>708446</v>
      </c>
      <c r="E73" s="99">
        <f t="shared" si="0"/>
        <v>779886</v>
      </c>
      <c r="F73" s="42">
        <v>8543</v>
      </c>
      <c r="G73" s="101">
        <v>65785</v>
      </c>
      <c r="H73" s="43">
        <f t="shared" si="1"/>
        <v>74328</v>
      </c>
      <c r="I73" s="43">
        <f t="shared" si="2"/>
        <v>79983</v>
      </c>
      <c r="J73" s="43">
        <f t="shared" si="3"/>
        <v>774231</v>
      </c>
      <c r="K73" s="99">
        <f t="shared" si="4"/>
        <v>854214</v>
      </c>
      <c r="L73" s="42">
        <v>52994</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117702</v>
      </c>
      <c r="C75" s="42">
        <v>0</v>
      </c>
      <c r="D75" s="101">
        <v>1125735</v>
      </c>
      <c r="E75" s="99">
        <f t="shared" si="0"/>
        <v>1243437</v>
      </c>
      <c r="F75" s="42">
        <v>3169</v>
      </c>
      <c r="G75" s="101">
        <v>4130</v>
      </c>
      <c r="H75" s="43">
        <f t="shared" si="1"/>
        <v>7299</v>
      </c>
      <c r="I75" s="43">
        <f t="shared" si="2"/>
        <v>120871</v>
      </c>
      <c r="J75" s="43">
        <f t="shared" si="3"/>
        <v>1129865</v>
      </c>
      <c r="K75" s="99">
        <f t="shared" si="4"/>
        <v>1250736</v>
      </c>
      <c r="L75" s="42">
        <v>26987</v>
      </c>
    </row>
    <row r="76" spans="1:12" s="108" customFormat="1" ht="11.25" customHeight="1">
      <c r="A76" s="99" t="s">
        <v>79</v>
      </c>
      <c r="B76" s="42">
        <v>146</v>
      </c>
      <c r="C76" s="42">
        <v>127</v>
      </c>
      <c r="D76" s="101">
        <v>2246</v>
      </c>
      <c r="E76" s="99">
        <f t="shared" si="0"/>
        <v>2519</v>
      </c>
      <c r="F76" s="42">
        <v>1</v>
      </c>
      <c r="G76" s="101">
        <v>28</v>
      </c>
      <c r="H76" s="43">
        <f t="shared" si="1"/>
        <v>29</v>
      </c>
      <c r="I76" s="43">
        <f t="shared" si="2"/>
        <v>274</v>
      </c>
      <c r="J76" s="43">
        <f t="shared" si="3"/>
        <v>2274</v>
      </c>
      <c r="K76" s="99">
        <f t="shared" si="4"/>
        <v>2548</v>
      </c>
      <c r="L76" s="42">
        <v>30</v>
      </c>
    </row>
    <row r="77" spans="1:12" s="108" customFormat="1" ht="11.25" customHeight="1">
      <c r="A77" s="99" t="s">
        <v>80</v>
      </c>
      <c r="B77" s="42">
        <v>374</v>
      </c>
      <c r="C77" s="42">
        <v>351</v>
      </c>
      <c r="D77" s="101">
        <v>10392</v>
      </c>
      <c r="E77" s="99">
        <f t="shared" si="0"/>
        <v>11117</v>
      </c>
      <c r="F77" s="42">
        <v>241</v>
      </c>
      <c r="G77" s="101">
        <v>1420</v>
      </c>
      <c r="H77" s="43">
        <f t="shared" si="1"/>
        <v>1661</v>
      </c>
      <c r="I77" s="43">
        <f t="shared" si="2"/>
        <v>966</v>
      </c>
      <c r="J77" s="43">
        <f t="shared" si="3"/>
        <v>11812</v>
      </c>
      <c r="K77" s="99">
        <f t="shared" si="4"/>
        <v>12778</v>
      </c>
      <c r="L77" s="42">
        <v>1398</v>
      </c>
    </row>
    <row r="78" spans="1:12" s="108" customFormat="1" ht="11.25" customHeight="1">
      <c r="A78" s="99" t="s">
        <v>81</v>
      </c>
      <c r="B78" s="42">
        <v>822</v>
      </c>
      <c r="C78" s="42">
        <v>0</v>
      </c>
      <c r="D78" s="101">
        <v>11583</v>
      </c>
      <c r="E78" s="99">
        <f t="shared" si="0"/>
        <v>12405</v>
      </c>
      <c r="F78" s="42">
        <v>104</v>
      </c>
      <c r="G78" s="101">
        <v>2814</v>
      </c>
      <c r="H78" s="43">
        <f t="shared" si="1"/>
        <v>2918</v>
      </c>
      <c r="I78" s="43">
        <f t="shared" si="2"/>
        <v>926</v>
      </c>
      <c r="J78" s="43">
        <f t="shared" si="3"/>
        <v>14397</v>
      </c>
      <c r="K78" s="99">
        <f t="shared" si="4"/>
        <v>15323</v>
      </c>
      <c r="L78" s="42">
        <v>0</v>
      </c>
    </row>
    <row r="79" spans="1:12" s="108" customFormat="1" ht="11.25" customHeight="1">
      <c r="A79" s="99" t="s">
        <v>82</v>
      </c>
      <c r="B79" s="42">
        <v>0</v>
      </c>
      <c r="C79" s="42">
        <v>140</v>
      </c>
      <c r="D79" s="101">
        <v>1324</v>
      </c>
      <c r="E79" s="99">
        <f t="shared" si="0"/>
        <v>1464</v>
      </c>
      <c r="F79" s="42">
        <v>73</v>
      </c>
      <c r="G79" s="101">
        <v>628</v>
      </c>
      <c r="H79" s="43">
        <f t="shared" si="1"/>
        <v>701</v>
      </c>
      <c r="I79" s="43">
        <f t="shared" si="2"/>
        <v>213</v>
      </c>
      <c r="J79" s="43">
        <f t="shared" si="3"/>
        <v>1952</v>
      </c>
      <c r="K79" s="99">
        <f t="shared" si="4"/>
        <v>2165</v>
      </c>
      <c r="L79" s="42">
        <v>0</v>
      </c>
    </row>
    <row r="80" spans="1:12" s="108" customFormat="1" ht="11.25" customHeight="1">
      <c r="A80" s="99" t="s">
        <v>83</v>
      </c>
      <c r="B80" s="42">
        <v>0</v>
      </c>
      <c r="C80" s="42">
        <v>0</v>
      </c>
      <c r="D80" s="101">
        <v>0</v>
      </c>
      <c r="E80" s="99">
        <f t="shared" si="0"/>
        <v>0</v>
      </c>
      <c r="F80" s="42">
        <v>22</v>
      </c>
      <c r="G80" s="101">
        <v>64</v>
      </c>
      <c r="H80" s="43">
        <f t="shared" si="1"/>
        <v>86</v>
      </c>
      <c r="I80" s="43">
        <f t="shared" si="2"/>
        <v>22</v>
      </c>
      <c r="J80" s="43">
        <f t="shared" si="3"/>
        <v>64</v>
      </c>
      <c r="K80" s="99">
        <f t="shared" si="4"/>
        <v>86</v>
      </c>
      <c r="L80" s="42">
        <v>0</v>
      </c>
    </row>
    <row r="81" spans="1:12" s="108" customFormat="1" ht="11.25" customHeight="1">
      <c r="A81" s="99" t="s">
        <v>84</v>
      </c>
      <c r="B81" s="42">
        <v>1244</v>
      </c>
      <c r="C81" s="42">
        <v>5</v>
      </c>
      <c r="D81" s="101">
        <v>13799</v>
      </c>
      <c r="E81" s="99">
        <f t="shared" si="0"/>
        <v>15048</v>
      </c>
      <c r="F81" s="42">
        <v>4594</v>
      </c>
      <c r="G81" s="101">
        <v>17403</v>
      </c>
      <c r="H81" s="43">
        <f t="shared" si="1"/>
        <v>21997</v>
      </c>
      <c r="I81" s="43">
        <f t="shared" si="2"/>
        <v>5843</v>
      </c>
      <c r="J81" s="43">
        <f t="shared" si="3"/>
        <v>31202</v>
      </c>
      <c r="K81" s="99">
        <f t="shared" si="4"/>
        <v>37045</v>
      </c>
      <c r="L81" s="42">
        <v>2210</v>
      </c>
    </row>
    <row r="82" spans="1:12" s="108" customFormat="1" ht="11.25" customHeight="1">
      <c r="A82" s="99" t="s">
        <v>85</v>
      </c>
      <c r="B82" s="42">
        <v>8941</v>
      </c>
      <c r="C82" s="42">
        <v>177</v>
      </c>
      <c r="D82" s="101">
        <v>55209</v>
      </c>
      <c r="E82" s="99">
        <f t="shared" si="0"/>
        <v>64327</v>
      </c>
      <c r="F82" s="42">
        <v>113</v>
      </c>
      <c r="G82" s="101">
        <v>2104</v>
      </c>
      <c r="H82" s="43">
        <f t="shared" si="1"/>
        <v>2217</v>
      </c>
      <c r="I82" s="43">
        <f t="shared" si="2"/>
        <v>9231</v>
      </c>
      <c r="J82" s="43">
        <f t="shared" si="3"/>
        <v>57313</v>
      </c>
      <c r="K82" s="99">
        <f t="shared" si="4"/>
        <v>66544</v>
      </c>
      <c r="L82" s="42">
        <v>396</v>
      </c>
    </row>
    <row r="83" spans="1:12" s="108" customFormat="1" ht="11.25" customHeight="1">
      <c r="A83" s="99" t="s">
        <v>86</v>
      </c>
      <c r="B83" s="42">
        <v>17118</v>
      </c>
      <c r="C83" s="42">
        <v>301</v>
      </c>
      <c r="D83" s="101">
        <v>44763</v>
      </c>
      <c r="E83" s="99">
        <f t="shared" si="0"/>
        <v>62182</v>
      </c>
      <c r="F83" s="42">
        <v>8700</v>
      </c>
      <c r="G83" s="101">
        <v>82285</v>
      </c>
      <c r="H83" s="43">
        <f t="shared" si="1"/>
        <v>90985</v>
      </c>
      <c r="I83" s="43">
        <f t="shared" si="2"/>
        <v>26119</v>
      </c>
      <c r="J83" s="43">
        <f t="shared" si="3"/>
        <v>127048</v>
      </c>
      <c r="K83" s="99">
        <f t="shared" si="4"/>
        <v>153167</v>
      </c>
      <c r="L83" s="42">
        <v>8567</v>
      </c>
    </row>
    <row r="84" spans="1:12" s="108" customFormat="1" ht="11.25" customHeight="1">
      <c r="A84" s="99" t="s">
        <v>87</v>
      </c>
      <c r="B84" s="42">
        <v>27</v>
      </c>
      <c r="C84" s="42">
        <v>2</v>
      </c>
      <c r="D84" s="101">
        <v>240</v>
      </c>
      <c r="E84" s="99">
        <f t="shared" si="0"/>
        <v>269</v>
      </c>
      <c r="F84" s="42">
        <v>419</v>
      </c>
      <c r="G84" s="101">
        <v>5794</v>
      </c>
      <c r="H84" s="43">
        <f t="shared" si="1"/>
        <v>6213</v>
      </c>
      <c r="I84" s="43">
        <f t="shared" si="2"/>
        <v>448</v>
      </c>
      <c r="J84" s="43">
        <f t="shared" si="3"/>
        <v>6034</v>
      </c>
      <c r="K84" s="99">
        <f t="shared" si="4"/>
        <v>6482</v>
      </c>
      <c r="L84" s="42">
        <v>658</v>
      </c>
    </row>
    <row r="85" spans="1:12" s="108" customFormat="1" ht="11.25" customHeight="1">
      <c r="A85" s="99" t="s">
        <v>88</v>
      </c>
      <c r="B85" s="42">
        <v>2</v>
      </c>
      <c r="C85" s="42">
        <v>0</v>
      </c>
      <c r="D85" s="101">
        <v>79</v>
      </c>
      <c r="E85" s="99">
        <f t="shared" si="0"/>
        <v>81</v>
      </c>
      <c r="F85" s="42">
        <v>15</v>
      </c>
      <c r="G85" s="101">
        <v>142</v>
      </c>
      <c r="H85" s="43">
        <f t="shared" si="1"/>
        <v>157</v>
      </c>
      <c r="I85" s="43">
        <f t="shared" si="2"/>
        <v>17</v>
      </c>
      <c r="J85" s="43">
        <f t="shared" si="3"/>
        <v>221</v>
      </c>
      <c r="K85" s="99">
        <f t="shared" si="4"/>
        <v>238</v>
      </c>
      <c r="L85" s="42">
        <v>49</v>
      </c>
    </row>
    <row r="86" spans="1:12" s="108" customFormat="1" ht="11.25" customHeight="1">
      <c r="A86" s="99" t="s">
        <v>89</v>
      </c>
      <c r="B86" s="42">
        <v>2576</v>
      </c>
      <c r="C86" s="42">
        <v>5226</v>
      </c>
      <c r="D86" s="101">
        <v>86351</v>
      </c>
      <c r="E86" s="99">
        <f t="shared" si="0"/>
        <v>94153</v>
      </c>
      <c r="F86" s="42">
        <v>45996</v>
      </c>
      <c r="G86" s="101">
        <v>452022</v>
      </c>
      <c r="H86" s="43">
        <f t="shared" si="1"/>
        <v>498018</v>
      </c>
      <c r="I86" s="43">
        <f t="shared" si="2"/>
        <v>53798</v>
      </c>
      <c r="J86" s="43">
        <f t="shared" si="3"/>
        <v>538373</v>
      </c>
      <c r="K86" s="99">
        <f t="shared" si="4"/>
        <v>592171</v>
      </c>
      <c r="L86" s="42">
        <v>76454</v>
      </c>
    </row>
    <row r="87" spans="1:12" s="108" customFormat="1" ht="11.25" customHeight="1">
      <c r="A87" s="99" t="s">
        <v>90</v>
      </c>
      <c r="B87" s="42">
        <v>822</v>
      </c>
      <c r="C87" s="42">
        <v>277</v>
      </c>
      <c r="D87" s="101">
        <v>9472</v>
      </c>
      <c r="E87" s="99">
        <f t="shared" si="0"/>
        <v>10571</v>
      </c>
      <c r="F87" s="42">
        <v>468</v>
      </c>
      <c r="G87" s="101">
        <v>4980</v>
      </c>
      <c r="H87" s="43">
        <f t="shared" si="1"/>
        <v>5448</v>
      </c>
      <c r="I87" s="43">
        <f t="shared" si="2"/>
        <v>1567</v>
      </c>
      <c r="J87" s="43">
        <f t="shared" si="3"/>
        <v>14452</v>
      </c>
      <c r="K87" s="99">
        <f t="shared" si="4"/>
        <v>16019</v>
      </c>
      <c r="L87" s="42">
        <v>1098</v>
      </c>
    </row>
    <row r="88" spans="1:12" s="108" customFormat="1" ht="11.25" customHeight="1">
      <c r="A88" s="99" t="s">
        <v>91</v>
      </c>
      <c r="B88" s="42">
        <v>7643</v>
      </c>
      <c r="C88" s="42">
        <v>23</v>
      </c>
      <c r="D88" s="101">
        <v>94043</v>
      </c>
      <c r="E88" s="99">
        <f t="shared" si="0"/>
        <v>101709</v>
      </c>
      <c r="F88" s="42">
        <v>3276</v>
      </c>
      <c r="G88" s="101">
        <v>48572</v>
      </c>
      <c r="H88" s="43">
        <f t="shared" si="1"/>
        <v>51848</v>
      </c>
      <c r="I88" s="43">
        <f t="shared" si="2"/>
        <v>10942</v>
      </c>
      <c r="J88" s="43">
        <f t="shared" si="3"/>
        <v>142615</v>
      </c>
      <c r="K88" s="99">
        <f t="shared" si="4"/>
        <v>153557</v>
      </c>
      <c r="L88" s="42">
        <v>7491</v>
      </c>
    </row>
    <row r="89" spans="1:12" s="108" customFormat="1" ht="11.25" customHeight="1">
      <c r="A89" s="99" t="s">
        <v>92</v>
      </c>
      <c r="B89" s="42">
        <v>228</v>
      </c>
      <c r="C89" s="42">
        <v>10</v>
      </c>
      <c r="D89" s="101">
        <v>1463</v>
      </c>
      <c r="E89" s="99">
        <f t="shared" si="0"/>
        <v>1701</v>
      </c>
      <c r="F89" s="42">
        <v>9</v>
      </c>
      <c r="G89" s="101">
        <v>115</v>
      </c>
      <c r="H89" s="43">
        <f t="shared" si="1"/>
        <v>124</v>
      </c>
      <c r="I89" s="43">
        <f t="shared" si="2"/>
        <v>247</v>
      </c>
      <c r="J89" s="43">
        <f t="shared" si="3"/>
        <v>1578</v>
      </c>
      <c r="K89" s="99">
        <f t="shared" si="4"/>
        <v>1825</v>
      </c>
      <c r="L89" s="42">
        <v>0</v>
      </c>
    </row>
    <row r="90" spans="1:12" s="108" customFormat="1" ht="11.25" customHeight="1">
      <c r="A90" s="99" t="s">
        <v>93</v>
      </c>
      <c r="B90" s="42">
        <v>26797</v>
      </c>
      <c r="C90" s="42">
        <v>18733</v>
      </c>
      <c r="D90" s="101">
        <v>378804</v>
      </c>
      <c r="E90" s="99">
        <f t="shared" si="0"/>
        <v>424334</v>
      </c>
      <c r="F90" s="42">
        <v>4158</v>
      </c>
      <c r="G90" s="101">
        <v>46281</v>
      </c>
      <c r="H90" s="43">
        <f t="shared" si="1"/>
        <v>50439</v>
      </c>
      <c r="I90" s="43">
        <f t="shared" si="2"/>
        <v>49688</v>
      </c>
      <c r="J90" s="43">
        <f t="shared" si="3"/>
        <v>425085</v>
      </c>
      <c r="K90" s="99">
        <f t="shared" si="4"/>
        <v>474773</v>
      </c>
      <c r="L90" s="42">
        <v>72070</v>
      </c>
    </row>
    <row r="91" spans="1:12" s="108" customFormat="1" ht="11.25" customHeight="1">
      <c r="A91" s="99" t="s">
        <v>94</v>
      </c>
      <c r="B91" s="42">
        <v>15031</v>
      </c>
      <c r="C91" s="42">
        <v>1277</v>
      </c>
      <c r="D91" s="101">
        <v>239429</v>
      </c>
      <c r="E91" s="99">
        <f t="shared" si="0"/>
        <v>255737</v>
      </c>
      <c r="F91" s="42">
        <v>6274</v>
      </c>
      <c r="G91" s="101">
        <v>48252</v>
      </c>
      <c r="H91" s="43">
        <f t="shared" si="1"/>
        <v>54526</v>
      </c>
      <c r="I91" s="43">
        <f t="shared" si="2"/>
        <v>22582</v>
      </c>
      <c r="J91" s="43">
        <f t="shared" si="3"/>
        <v>287681</v>
      </c>
      <c r="K91" s="99">
        <f t="shared" si="4"/>
        <v>310263</v>
      </c>
      <c r="L91" s="42">
        <v>54365</v>
      </c>
    </row>
    <row r="92" spans="1:12" s="108" customFormat="1" ht="11.25" customHeight="1">
      <c r="A92" s="99" t="s">
        <v>95</v>
      </c>
      <c r="B92" s="42">
        <v>37639</v>
      </c>
      <c r="C92" s="42">
        <v>43</v>
      </c>
      <c r="D92" s="101">
        <v>514874</v>
      </c>
      <c r="E92" s="99">
        <f t="shared" si="0"/>
        <v>552556</v>
      </c>
      <c r="F92" s="42">
        <v>60</v>
      </c>
      <c r="G92" s="101">
        <v>3168</v>
      </c>
      <c r="H92" s="43">
        <f t="shared" si="1"/>
        <v>3228</v>
      </c>
      <c r="I92" s="43">
        <f t="shared" si="2"/>
        <v>37742</v>
      </c>
      <c r="J92" s="43">
        <f t="shared" si="3"/>
        <v>518042</v>
      </c>
      <c r="K92" s="99">
        <f t="shared" si="4"/>
        <v>555784</v>
      </c>
      <c r="L92" s="42">
        <v>9303</v>
      </c>
    </row>
    <row r="93" spans="1:12" s="108" customFormat="1" ht="11.25" customHeight="1">
      <c r="A93" s="99" t="s">
        <v>96</v>
      </c>
      <c r="B93" s="42">
        <v>65257</v>
      </c>
      <c r="C93" s="42">
        <v>7015</v>
      </c>
      <c r="D93" s="101">
        <v>703676</v>
      </c>
      <c r="E93" s="99">
        <f t="shared" si="0"/>
        <v>775948</v>
      </c>
      <c r="F93" s="42">
        <v>27733</v>
      </c>
      <c r="G93" s="101">
        <v>320476</v>
      </c>
      <c r="H93" s="43">
        <f t="shared" si="1"/>
        <v>348209</v>
      </c>
      <c r="I93" s="43">
        <f t="shared" si="2"/>
        <v>100005</v>
      </c>
      <c r="J93" s="43">
        <f t="shared" si="3"/>
        <v>1024152</v>
      </c>
      <c r="K93" s="99">
        <f t="shared" si="4"/>
        <v>1124157</v>
      </c>
      <c r="L93" s="42">
        <v>240688</v>
      </c>
    </row>
    <row r="94" spans="1:12" s="108" customFormat="1" ht="11.25" customHeight="1">
      <c r="A94" s="99" t="s">
        <v>97</v>
      </c>
      <c r="B94" s="42">
        <v>189</v>
      </c>
      <c r="C94" s="42">
        <v>210</v>
      </c>
      <c r="D94" s="101">
        <v>1408</v>
      </c>
      <c r="E94" s="99">
        <f t="shared" si="0"/>
        <v>1807</v>
      </c>
      <c r="F94" s="42">
        <v>266</v>
      </c>
      <c r="G94" s="101">
        <v>2064</v>
      </c>
      <c r="H94" s="43">
        <f t="shared" si="1"/>
        <v>2330</v>
      </c>
      <c r="I94" s="43">
        <f t="shared" si="2"/>
        <v>665</v>
      </c>
      <c r="J94" s="43">
        <f t="shared" si="3"/>
        <v>3472</v>
      </c>
      <c r="K94" s="99">
        <f t="shared" si="4"/>
        <v>4137</v>
      </c>
      <c r="L94" s="42">
        <v>0</v>
      </c>
    </row>
    <row r="95" spans="1:12" s="108" customFormat="1" ht="11.25" customHeight="1">
      <c r="A95" s="99" t="s">
        <v>98</v>
      </c>
      <c r="B95" s="42">
        <v>34199</v>
      </c>
      <c r="C95" s="42">
        <v>747</v>
      </c>
      <c r="D95" s="101">
        <v>361574</v>
      </c>
      <c r="E95" s="99">
        <f t="shared" si="0"/>
        <v>396520</v>
      </c>
      <c r="F95" s="42">
        <v>9637</v>
      </c>
      <c r="G95" s="101">
        <v>131131</v>
      </c>
      <c r="H95" s="43">
        <f t="shared" si="1"/>
        <v>140768</v>
      </c>
      <c r="I95" s="43">
        <f t="shared" si="2"/>
        <v>44583</v>
      </c>
      <c r="J95" s="43">
        <f t="shared" si="3"/>
        <v>492705</v>
      </c>
      <c r="K95" s="99">
        <f t="shared" si="4"/>
        <v>537288</v>
      </c>
      <c r="L95" s="42">
        <v>429885</v>
      </c>
    </row>
    <row r="96" spans="1:12" s="108" customFormat="1" ht="11.25" customHeight="1">
      <c r="A96" s="99" t="s">
        <v>99</v>
      </c>
      <c r="B96" s="42">
        <v>674</v>
      </c>
      <c r="C96" s="42">
        <v>0</v>
      </c>
      <c r="D96" s="101">
        <v>4874</v>
      </c>
      <c r="E96" s="99">
        <f t="shared" si="0"/>
        <v>5548</v>
      </c>
      <c r="F96" s="42">
        <v>47</v>
      </c>
      <c r="G96" s="101">
        <v>121</v>
      </c>
      <c r="H96" s="43">
        <f t="shared" si="1"/>
        <v>168</v>
      </c>
      <c r="I96" s="43">
        <f t="shared" si="2"/>
        <v>721</v>
      </c>
      <c r="J96" s="43">
        <f t="shared" si="3"/>
        <v>4995</v>
      </c>
      <c r="K96" s="99">
        <f t="shared" si="4"/>
        <v>5716</v>
      </c>
      <c r="L96" s="42">
        <v>5</v>
      </c>
    </row>
    <row r="97" spans="1:12" s="108" customFormat="1" ht="11.25" customHeight="1">
      <c r="A97" s="99" t="s">
        <v>100</v>
      </c>
      <c r="B97" s="42">
        <v>7866</v>
      </c>
      <c r="C97" s="42">
        <v>333</v>
      </c>
      <c r="D97" s="101">
        <v>54324</v>
      </c>
      <c r="E97" s="99">
        <f t="shared" si="0"/>
        <v>62523</v>
      </c>
      <c r="F97" s="42">
        <v>496</v>
      </c>
      <c r="G97" s="101">
        <v>1157</v>
      </c>
      <c r="H97" s="43">
        <f t="shared" si="1"/>
        <v>1653</v>
      </c>
      <c r="I97" s="43">
        <f t="shared" si="2"/>
        <v>8695</v>
      </c>
      <c r="J97" s="43">
        <f t="shared" si="3"/>
        <v>55481</v>
      </c>
      <c r="K97" s="99">
        <f t="shared" si="4"/>
        <v>64176</v>
      </c>
      <c r="L97" s="42">
        <v>1</v>
      </c>
    </row>
    <row r="98" spans="1:12" s="108" customFormat="1" ht="11.25" customHeight="1">
      <c r="A98" s="99" t="s">
        <v>101</v>
      </c>
      <c r="B98" s="42">
        <v>771</v>
      </c>
      <c r="C98" s="42">
        <v>57</v>
      </c>
      <c r="D98" s="101">
        <v>8656</v>
      </c>
      <c r="E98" s="99">
        <f t="shared" si="0"/>
        <v>9484</v>
      </c>
      <c r="F98" s="42">
        <v>441</v>
      </c>
      <c r="G98" s="101">
        <v>4137</v>
      </c>
      <c r="H98" s="43">
        <f t="shared" si="1"/>
        <v>4578</v>
      </c>
      <c r="I98" s="43">
        <f t="shared" si="2"/>
        <v>1269</v>
      </c>
      <c r="J98" s="43">
        <f t="shared" si="3"/>
        <v>12793</v>
      </c>
      <c r="K98" s="99">
        <f t="shared" si="4"/>
        <v>14062</v>
      </c>
      <c r="L98" s="42">
        <v>17</v>
      </c>
    </row>
    <row r="99" spans="1:12" s="108" customFormat="1" ht="11.25" customHeight="1">
      <c r="A99" s="99" t="s">
        <v>102</v>
      </c>
      <c r="B99" s="42">
        <v>180</v>
      </c>
      <c r="C99" s="42">
        <v>58</v>
      </c>
      <c r="D99" s="101">
        <v>2464</v>
      </c>
      <c r="E99" s="99">
        <f t="shared" si="0"/>
        <v>2702</v>
      </c>
      <c r="F99" s="42">
        <v>383</v>
      </c>
      <c r="G99" s="101">
        <v>2771</v>
      </c>
      <c r="H99" s="43">
        <f t="shared" si="1"/>
        <v>3154</v>
      </c>
      <c r="I99" s="43">
        <f t="shared" si="2"/>
        <v>621</v>
      </c>
      <c r="J99" s="43">
        <f t="shared" si="3"/>
        <v>5235</v>
      </c>
      <c r="K99" s="99">
        <f t="shared" si="4"/>
        <v>5856</v>
      </c>
      <c r="L99" s="42">
        <v>1424</v>
      </c>
    </row>
    <row r="100" spans="1:12" s="108" customFormat="1" ht="11.25" customHeight="1">
      <c r="A100" s="99" t="s">
        <v>103</v>
      </c>
      <c r="B100" s="42">
        <v>1</v>
      </c>
      <c r="C100" s="42">
        <v>0</v>
      </c>
      <c r="D100" s="101">
        <v>30</v>
      </c>
      <c r="E100" s="99">
        <f t="shared" si="0"/>
        <v>31</v>
      </c>
      <c r="F100" s="42">
        <v>2474</v>
      </c>
      <c r="G100" s="101">
        <v>3358</v>
      </c>
      <c r="H100" s="43">
        <f t="shared" si="1"/>
        <v>5832</v>
      </c>
      <c r="I100" s="43">
        <f t="shared" si="2"/>
        <v>2475</v>
      </c>
      <c r="J100" s="43">
        <f t="shared" si="3"/>
        <v>3388</v>
      </c>
      <c r="K100" s="99">
        <f t="shared" si="4"/>
        <v>5863</v>
      </c>
      <c r="L100" s="42">
        <v>25367</v>
      </c>
    </row>
    <row r="101" spans="1:12" s="108" customFormat="1" ht="11.25" customHeight="1">
      <c r="A101" s="99" t="s">
        <v>104</v>
      </c>
      <c r="B101" s="42">
        <v>754</v>
      </c>
      <c r="C101" s="42">
        <v>11</v>
      </c>
      <c r="D101" s="101">
        <v>7470</v>
      </c>
      <c r="E101" s="99">
        <f t="shared" si="0"/>
        <v>8235</v>
      </c>
      <c r="F101" s="42">
        <v>28259</v>
      </c>
      <c r="G101" s="101">
        <v>290891</v>
      </c>
      <c r="H101" s="43">
        <f t="shared" si="1"/>
        <v>319150</v>
      </c>
      <c r="I101" s="43">
        <f t="shared" si="2"/>
        <v>29024</v>
      </c>
      <c r="J101" s="43">
        <f t="shared" si="3"/>
        <v>298361</v>
      </c>
      <c r="K101" s="99">
        <f t="shared" si="4"/>
        <v>327385</v>
      </c>
      <c r="L101" s="42">
        <v>124813</v>
      </c>
    </row>
    <row r="102" spans="1:12" s="108" customFormat="1" ht="11.25" customHeight="1">
      <c r="A102" s="99" t="s">
        <v>105</v>
      </c>
      <c r="B102" s="42">
        <v>18044</v>
      </c>
      <c r="C102" s="42">
        <v>0</v>
      </c>
      <c r="D102" s="101">
        <v>177723</v>
      </c>
      <c r="E102" s="99">
        <f t="shared" si="0"/>
        <v>195767</v>
      </c>
      <c r="F102" s="42">
        <v>521</v>
      </c>
      <c r="G102" s="101">
        <v>37823</v>
      </c>
      <c r="H102" s="43">
        <f t="shared" si="1"/>
        <v>38344</v>
      </c>
      <c r="I102" s="43">
        <f t="shared" si="2"/>
        <v>18565</v>
      </c>
      <c r="J102" s="43">
        <f t="shared" si="3"/>
        <v>215546</v>
      </c>
      <c r="K102" s="99">
        <f t="shared" si="4"/>
        <v>234111</v>
      </c>
      <c r="L102" s="42">
        <v>18437</v>
      </c>
    </row>
    <row r="103" spans="1:12" s="108" customFormat="1" ht="11.25" customHeight="1">
      <c r="A103" s="99" t="s">
        <v>106</v>
      </c>
      <c r="B103" s="42">
        <v>579</v>
      </c>
      <c r="C103" s="42">
        <v>76</v>
      </c>
      <c r="D103" s="101">
        <v>5522</v>
      </c>
      <c r="E103" s="99">
        <f t="shared" si="0"/>
        <v>6177</v>
      </c>
      <c r="F103" s="42">
        <v>86219</v>
      </c>
      <c r="G103" s="101">
        <v>741973</v>
      </c>
      <c r="H103" s="43">
        <f t="shared" si="1"/>
        <v>828192</v>
      </c>
      <c r="I103" s="43">
        <f t="shared" si="2"/>
        <v>86874</v>
      </c>
      <c r="J103" s="43">
        <f t="shared" si="3"/>
        <v>747495</v>
      </c>
      <c r="K103" s="99">
        <f t="shared" si="4"/>
        <v>834369</v>
      </c>
      <c r="L103" s="42">
        <v>99873</v>
      </c>
    </row>
    <row r="104" spans="1:12" s="108" customFormat="1" ht="11.25" customHeight="1">
      <c r="A104" s="99" t="s">
        <v>107</v>
      </c>
      <c r="B104" s="42">
        <v>78</v>
      </c>
      <c r="C104" s="42">
        <v>0</v>
      </c>
      <c r="D104" s="101">
        <v>616</v>
      </c>
      <c r="E104" s="99">
        <f t="shared" si="0"/>
        <v>694</v>
      </c>
      <c r="F104" s="42">
        <v>31</v>
      </c>
      <c r="G104" s="101">
        <v>501</v>
      </c>
      <c r="H104" s="43">
        <f t="shared" si="1"/>
        <v>532</v>
      </c>
      <c r="I104" s="43">
        <f t="shared" si="2"/>
        <v>109</v>
      </c>
      <c r="J104" s="43">
        <f t="shared" si="3"/>
        <v>1117</v>
      </c>
      <c r="K104" s="99">
        <f t="shared" si="4"/>
        <v>1226</v>
      </c>
      <c r="L104" s="42">
        <v>4008</v>
      </c>
    </row>
    <row r="105" spans="1:12" s="108" customFormat="1" ht="11.25" customHeight="1">
      <c r="A105" s="99" t="s">
        <v>108</v>
      </c>
      <c r="B105" s="42">
        <v>13793</v>
      </c>
      <c r="C105" s="42">
        <v>6960</v>
      </c>
      <c r="D105" s="101">
        <v>153860</v>
      </c>
      <c r="E105" s="99">
        <f t="shared" si="0"/>
        <v>174613</v>
      </c>
      <c r="F105" s="42">
        <v>4384</v>
      </c>
      <c r="G105" s="101">
        <v>27535</v>
      </c>
      <c r="H105" s="43">
        <f t="shared" si="1"/>
        <v>31919</v>
      </c>
      <c r="I105" s="43">
        <f t="shared" si="2"/>
        <v>25137</v>
      </c>
      <c r="J105" s="43">
        <f t="shared" si="3"/>
        <v>181395</v>
      </c>
      <c r="K105" s="99">
        <f t="shared" si="4"/>
        <v>206532</v>
      </c>
      <c r="L105" s="42">
        <v>8439</v>
      </c>
    </row>
    <row r="106" spans="1:12" s="108" customFormat="1" ht="11.25" customHeight="1">
      <c r="A106" s="99" t="s">
        <v>109</v>
      </c>
      <c r="B106" s="42">
        <v>1635</v>
      </c>
      <c r="C106" s="42">
        <v>2424</v>
      </c>
      <c r="D106" s="101">
        <v>24950</v>
      </c>
      <c r="E106" s="99">
        <f t="shared" si="0"/>
        <v>29009</v>
      </c>
      <c r="F106" s="42">
        <v>1834</v>
      </c>
      <c r="G106" s="101">
        <v>14908</v>
      </c>
      <c r="H106" s="43">
        <f t="shared" si="1"/>
        <v>16742</v>
      </c>
      <c r="I106" s="43">
        <f t="shared" si="2"/>
        <v>5893</v>
      </c>
      <c r="J106" s="43">
        <f t="shared" si="3"/>
        <v>39858</v>
      </c>
      <c r="K106" s="99">
        <f t="shared" si="4"/>
        <v>45751</v>
      </c>
      <c r="L106" s="42">
        <v>29856</v>
      </c>
    </row>
    <row r="107" spans="1:12" s="108" customFormat="1" ht="11.25" customHeight="1">
      <c r="A107" s="99" t="s">
        <v>110</v>
      </c>
      <c r="B107" s="42">
        <v>88671</v>
      </c>
      <c r="C107" s="42">
        <v>44234</v>
      </c>
      <c r="D107" s="101">
        <v>893291</v>
      </c>
      <c r="E107" s="99">
        <f t="shared" si="0"/>
        <v>1026196</v>
      </c>
      <c r="F107" s="42">
        <v>10301</v>
      </c>
      <c r="G107" s="101">
        <v>71461</v>
      </c>
      <c r="H107" s="43">
        <f t="shared" si="1"/>
        <v>81762</v>
      </c>
      <c r="I107" s="43">
        <f t="shared" si="2"/>
        <v>143206</v>
      </c>
      <c r="J107" s="43">
        <f t="shared" si="3"/>
        <v>964752</v>
      </c>
      <c r="K107" s="99">
        <f t="shared" si="4"/>
        <v>1107958</v>
      </c>
      <c r="L107" s="42">
        <v>145225</v>
      </c>
    </row>
    <row r="108" spans="1:12" s="108" customFormat="1" ht="11.25" customHeight="1">
      <c r="A108" s="99" t="s">
        <v>111</v>
      </c>
      <c r="B108" s="42">
        <v>88368</v>
      </c>
      <c r="C108" s="42">
        <v>16401</v>
      </c>
      <c r="D108" s="101">
        <v>738734</v>
      </c>
      <c r="E108" s="99">
        <f t="shared" si="0"/>
        <v>843503</v>
      </c>
      <c r="F108" s="42">
        <v>4833</v>
      </c>
      <c r="G108" s="101">
        <v>31426</v>
      </c>
      <c r="H108" s="43">
        <f t="shared" si="1"/>
        <v>36259</v>
      </c>
      <c r="I108" s="43">
        <f t="shared" si="2"/>
        <v>109602</v>
      </c>
      <c r="J108" s="43">
        <f t="shared" si="3"/>
        <v>770160</v>
      </c>
      <c r="K108" s="99">
        <f t="shared" si="4"/>
        <v>879762</v>
      </c>
      <c r="L108" s="42">
        <v>313322</v>
      </c>
    </row>
    <row r="109" spans="1:12" s="108" customFormat="1" ht="11.25" customHeight="1">
      <c r="A109" s="99" t="s">
        <v>112</v>
      </c>
      <c r="B109" s="42">
        <v>3904</v>
      </c>
      <c r="C109" s="42">
        <v>1763</v>
      </c>
      <c r="D109" s="101">
        <v>27535</v>
      </c>
      <c r="E109" s="99">
        <f t="shared" si="0"/>
        <v>33202</v>
      </c>
      <c r="F109" s="42">
        <v>3221</v>
      </c>
      <c r="G109" s="101">
        <v>7073</v>
      </c>
      <c r="H109" s="43">
        <f t="shared" si="1"/>
        <v>10294</v>
      </c>
      <c r="I109" s="43">
        <f t="shared" si="2"/>
        <v>8888</v>
      </c>
      <c r="J109" s="43">
        <f t="shared" si="3"/>
        <v>34608</v>
      </c>
      <c r="K109" s="99">
        <f t="shared" si="4"/>
        <v>43496</v>
      </c>
      <c r="L109" s="42">
        <v>0</v>
      </c>
    </row>
    <row r="110" spans="1:12" s="108" customFormat="1" ht="11.25" customHeight="1">
      <c r="A110" s="99" t="s">
        <v>113</v>
      </c>
      <c r="B110" s="42">
        <v>424</v>
      </c>
      <c r="C110" s="42">
        <v>284</v>
      </c>
      <c r="D110" s="101">
        <v>10901</v>
      </c>
      <c r="E110" s="99">
        <f t="shared" si="0"/>
        <v>11609</v>
      </c>
      <c r="F110" s="42">
        <v>689</v>
      </c>
      <c r="G110" s="101">
        <v>6340</v>
      </c>
      <c r="H110" s="43">
        <f t="shared" si="1"/>
        <v>7029</v>
      </c>
      <c r="I110" s="43">
        <f t="shared" si="2"/>
        <v>1397</v>
      </c>
      <c r="J110" s="43">
        <f t="shared" si="3"/>
        <v>17241</v>
      </c>
      <c r="K110" s="99">
        <f t="shared" si="4"/>
        <v>18638</v>
      </c>
      <c r="L110" s="42">
        <v>91</v>
      </c>
    </row>
    <row r="111" spans="1:12" s="108" customFormat="1" ht="11.25" customHeight="1">
      <c r="A111" s="99" t="s">
        <v>114</v>
      </c>
      <c r="B111" s="42">
        <v>247</v>
      </c>
      <c r="C111" s="42">
        <v>113</v>
      </c>
      <c r="D111" s="101">
        <v>2374</v>
      </c>
      <c r="E111" s="99">
        <f t="shared" si="0"/>
        <v>2734</v>
      </c>
      <c r="F111" s="42">
        <v>169</v>
      </c>
      <c r="G111" s="101">
        <v>1063</v>
      </c>
      <c r="H111" s="43">
        <f t="shared" si="1"/>
        <v>1232</v>
      </c>
      <c r="I111" s="43">
        <f t="shared" si="2"/>
        <v>529</v>
      </c>
      <c r="J111" s="43">
        <f t="shared" si="3"/>
        <v>3437</v>
      </c>
      <c r="K111" s="99">
        <f t="shared" si="4"/>
        <v>3966</v>
      </c>
      <c r="L111" s="42">
        <v>337</v>
      </c>
    </row>
    <row r="112" spans="1:12" s="108" customFormat="1" ht="11.25" customHeight="1">
      <c r="A112" s="99" t="s">
        <v>115</v>
      </c>
      <c r="B112" s="42">
        <v>0</v>
      </c>
      <c r="C112" s="42">
        <v>0</v>
      </c>
      <c r="D112" s="101">
        <v>6</v>
      </c>
      <c r="E112" s="99">
        <f t="shared" si="0"/>
        <v>6</v>
      </c>
      <c r="F112" s="42">
        <v>6</v>
      </c>
      <c r="G112" s="101">
        <v>1</v>
      </c>
      <c r="H112" s="43">
        <f t="shared" si="1"/>
        <v>7</v>
      </c>
      <c r="I112" s="43">
        <f t="shared" si="2"/>
        <v>6</v>
      </c>
      <c r="J112" s="43">
        <f t="shared" si="3"/>
        <v>7</v>
      </c>
      <c r="K112" s="99">
        <f t="shared" si="4"/>
        <v>13</v>
      </c>
      <c r="L112" s="42">
        <v>0</v>
      </c>
    </row>
    <row r="113" spans="1:12" s="108" customFormat="1" ht="11.25" customHeight="1">
      <c r="A113" s="99" t="s">
        <v>116</v>
      </c>
      <c r="B113" s="42">
        <v>10464</v>
      </c>
      <c r="C113" s="42">
        <v>73</v>
      </c>
      <c r="D113" s="101">
        <v>130320</v>
      </c>
      <c r="E113" s="99">
        <f t="shared" si="0"/>
        <v>140857</v>
      </c>
      <c r="F113" s="42">
        <v>2076</v>
      </c>
      <c r="G113" s="101">
        <v>13585</v>
      </c>
      <c r="H113" s="43">
        <f t="shared" si="1"/>
        <v>15661</v>
      </c>
      <c r="I113" s="43">
        <f t="shared" si="2"/>
        <v>12613</v>
      </c>
      <c r="J113" s="43">
        <f t="shared" si="3"/>
        <v>143905</v>
      </c>
      <c r="K113" s="99">
        <f t="shared" si="4"/>
        <v>156518</v>
      </c>
      <c r="L113" s="42">
        <v>30100</v>
      </c>
    </row>
    <row r="114" spans="1:12" s="108" customFormat="1" ht="11.25" customHeight="1">
      <c r="A114" s="99" t="s">
        <v>137</v>
      </c>
      <c r="B114" s="42">
        <v>2</v>
      </c>
      <c r="C114" s="42">
        <v>0</v>
      </c>
      <c r="D114" s="101">
        <v>1</v>
      </c>
      <c r="E114" s="99">
        <f t="shared" si="0"/>
        <v>3</v>
      </c>
      <c r="F114" s="42">
        <v>1</v>
      </c>
      <c r="G114" s="101">
        <v>38</v>
      </c>
      <c r="H114" s="43">
        <f t="shared" si="1"/>
        <v>39</v>
      </c>
      <c r="I114" s="43">
        <f t="shared" si="2"/>
        <v>3</v>
      </c>
      <c r="J114" s="43">
        <f t="shared" si="3"/>
        <v>39</v>
      </c>
      <c r="K114" s="99">
        <f t="shared" si="4"/>
        <v>42</v>
      </c>
      <c r="L114" s="42">
        <v>0</v>
      </c>
    </row>
    <row r="115" spans="1:12" s="108" customFormat="1" ht="11.25" customHeight="1">
      <c r="A115" s="99" t="s">
        <v>118</v>
      </c>
      <c r="B115" s="42">
        <v>193</v>
      </c>
      <c r="C115" s="42">
        <v>0</v>
      </c>
      <c r="D115" s="101">
        <v>6169</v>
      </c>
      <c r="E115" s="99">
        <f t="shared" si="0"/>
        <v>6362</v>
      </c>
      <c r="F115" s="42">
        <v>3277</v>
      </c>
      <c r="G115" s="101">
        <v>36046</v>
      </c>
      <c r="H115" s="43">
        <f t="shared" si="1"/>
        <v>39323</v>
      </c>
      <c r="I115" s="43">
        <f t="shared" si="2"/>
        <v>3470</v>
      </c>
      <c r="J115" s="43">
        <f t="shared" si="3"/>
        <v>42215</v>
      </c>
      <c r="K115" s="99">
        <f t="shared" si="4"/>
        <v>45685</v>
      </c>
      <c r="L115" s="42">
        <v>8771</v>
      </c>
    </row>
    <row r="116" spans="1:12" s="108" customFormat="1" ht="11.25" customHeight="1">
      <c r="A116" s="99" t="s">
        <v>119</v>
      </c>
      <c r="B116" s="42">
        <v>3180</v>
      </c>
      <c r="C116" s="42">
        <v>2697</v>
      </c>
      <c r="D116" s="101">
        <v>41583</v>
      </c>
      <c r="E116" s="99">
        <f t="shared" si="0"/>
        <v>47460</v>
      </c>
      <c r="F116" s="42">
        <v>1338</v>
      </c>
      <c r="G116" s="101">
        <v>12927</v>
      </c>
      <c r="H116" s="43">
        <f t="shared" si="1"/>
        <v>14265</v>
      </c>
      <c r="I116" s="43">
        <f t="shared" si="2"/>
        <v>7215</v>
      </c>
      <c r="J116" s="43">
        <f t="shared" si="3"/>
        <v>54510</v>
      </c>
      <c r="K116" s="99">
        <f t="shared" si="4"/>
        <v>61725</v>
      </c>
      <c r="L116" s="42">
        <v>11088</v>
      </c>
    </row>
    <row r="117" spans="1:12" s="108" customFormat="1" ht="11.25" customHeight="1">
      <c r="A117" s="99" t="s">
        <v>120</v>
      </c>
      <c r="B117" s="42">
        <v>2309</v>
      </c>
      <c r="C117" s="42">
        <v>0</v>
      </c>
      <c r="D117" s="101">
        <v>9888</v>
      </c>
      <c r="E117" s="99">
        <f t="shared" si="0"/>
        <v>12197</v>
      </c>
      <c r="F117" s="42">
        <v>4</v>
      </c>
      <c r="G117" s="101">
        <v>10113</v>
      </c>
      <c r="H117" s="43">
        <f t="shared" si="1"/>
        <v>10117</v>
      </c>
      <c r="I117" s="43">
        <f t="shared" si="2"/>
        <v>2313</v>
      </c>
      <c r="J117" s="43">
        <f t="shared" si="3"/>
        <v>20001</v>
      </c>
      <c r="K117" s="99">
        <f t="shared" si="4"/>
        <v>22314</v>
      </c>
      <c r="L117" s="42">
        <v>3775</v>
      </c>
    </row>
    <row r="118" spans="1:12" s="108" customFormat="1" ht="11.25" customHeight="1">
      <c r="A118" s="99" t="s">
        <v>121</v>
      </c>
      <c r="B118" s="42">
        <v>655</v>
      </c>
      <c r="C118" s="42">
        <v>383</v>
      </c>
      <c r="D118" s="101">
        <v>54023</v>
      </c>
      <c r="E118" s="99">
        <f t="shared" si="0"/>
        <v>55061</v>
      </c>
      <c r="F118" s="42">
        <v>7335</v>
      </c>
      <c r="G118" s="101">
        <v>77107</v>
      </c>
      <c r="H118" s="43">
        <f t="shared" si="1"/>
        <v>84442</v>
      </c>
      <c r="I118" s="43">
        <f t="shared" si="2"/>
        <v>8373</v>
      </c>
      <c r="J118" s="43">
        <f t="shared" si="3"/>
        <v>131130</v>
      </c>
      <c r="K118" s="99">
        <f t="shared" si="4"/>
        <v>139503</v>
      </c>
      <c r="L118" s="42">
        <v>14205</v>
      </c>
    </row>
    <row r="119" spans="1:12" s="108" customFormat="1" ht="11.25" customHeight="1">
      <c r="A119" s="99" t="s">
        <v>122</v>
      </c>
      <c r="B119" s="42">
        <v>864</v>
      </c>
      <c r="C119" s="42">
        <v>0</v>
      </c>
      <c r="D119" s="101">
        <v>2117</v>
      </c>
      <c r="E119" s="99">
        <f t="shared" si="0"/>
        <v>2981</v>
      </c>
      <c r="F119" s="42">
        <v>20</v>
      </c>
      <c r="G119" s="101">
        <v>10746</v>
      </c>
      <c r="H119" s="43">
        <f t="shared" si="1"/>
        <v>10766</v>
      </c>
      <c r="I119" s="43">
        <f t="shared" si="2"/>
        <v>884</v>
      </c>
      <c r="J119" s="43">
        <f t="shared" si="3"/>
        <v>12863</v>
      </c>
      <c r="K119" s="99">
        <f t="shared" si="4"/>
        <v>13747</v>
      </c>
      <c r="L119" s="42">
        <v>781</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1648604</v>
      </c>
      <c r="C122" s="50">
        <f>SUM(C24:C119)</f>
        <v>586282</v>
      </c>
      <c r="D122" s="50">
        <f>SUM(D24:D119)</f>
        <v>18164963</v>
      </c>
      <c r="E122" s="50">
        <f>SUM(E24:E119)</f>
        <v>20399849</v>
      </c>
      <c r="F122" s="51">
        <f>SUM(F24:F119)</f>
        <v>576121</v>
      </c>
      <c r="G122" s="50">
        <f>SUM(G24:G119)</f>
        <v>5020007</v>
      </c>
      <c r="H122" s="50">
        <f>SUM(H24:H119)</f>
        <v>5596128</v>
      </c>
      <c r="I122" s="50">
        <f>SUM(I24:I119)</f>
        <v>2811007</v>
      </c>
      <c r="J122" s="50">
        <f>D122+G122</f>
        <v>23184970</v>
      </c>
      <c r="K122" s="50">
        <f>E122+H122</f>
        <v>25995977</v>
      </c>
      <c r="L122" s="51">
        <f>SUM(L24:L119)</f>
        <v>6529282</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row r="129" ht="11.25" customHeight="1">
      <c r="A129" s="119" t="s">
        <v>160</v>
      </c>
    </row>
    <row r="130" ht="11.25" customHeight="1">
      <c r="A130" s="70" t="s">
        <v>161</v>
      </c>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3.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133</v>
      </c>
      <c r="B1" s="76"/>
      <c r="C1" s="76"/>
      <c r="D1" s="76"/>
      <c r="E1" s="76"/>
      <c r="F1" s="76"/>
      <c r="G1" s="76"/>
      <c r="H1" s="76"/>
      <c r="I1" s="76"/>
      <c r="J1" s="76"/>
      <c r="K1" s="76"/>
      <c r="L1" s="76"/>
    </row>
    <row r="2" spans="1:12" s="105" customFormat="1" ht="11.25" customHeight="1">
      <c r="A2" s="3" t="s">
        <v>1</v>
      </c>
      <c r="B2" s="3"/>
      <c r="C2" s="3"/>
      <c r="D2" s="3"/>
      <c r="E2" s="3"/>
      <c r="F2" s="3" t="s">
        <v>1</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127</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131</v>
      </c>
      <c r="C22" s="81"/>
      <c r="D22" s="15" t="s">
        <v>132</v>
      </c>
      <c r="E22" s="15" t="s">
        <v>26</v>
      </c>
      <c r="F22" s="15" t="s">
        <v>131</v>
      </c>
      <c r="G22" s="15" t="s">
        <v>132</v>
      </c>
      <c r="H22" s="15" t="s">
        <v>26</v>
      </c>
      <c r="I22" s="15" t="s">
        <v>131</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1602</v>
      </c>
      <c r="C24" s="42">
        <v>19</v>
      </c>
      <c r="D24" s="101">
        <v>2168</v>
      </c>
      <c r="E24" s="99">
        <f aca="true" t="shared" si="0" ref="E24:E119">SUM(B24:D24)</f>
        <v>3789</v>
      </c>
      <c r="F24" s="42">
        <v>771</v>
      </c>
      <c r="G24" s="101">
        <v>614</v>
      </c>
      <c r="H24" s="43">
        <f aca="true" t="shared" si="1" ref="H24:H119">SUM(F24:G24)</f>
        <v>1385</v>
      </c>
      <c r="I24" s="43">
        <f aca="true" t="shared" si="2" ref="I24:I119">SUM(B24+C24+F24)</f>
        <v>2392</v>
      </c>
      <c r="J24" s="43">
        <f aca="true" t="shared" si="3" ref="J24:J119">SUM(D24+G24)</f>
        <v>2782</v>
      </c>
      <c r="K24" s="99">
        <f>SUM(I24:J24)</f>
        <v>5174</v>
      </c>
      <c r="L24" s="42">
        <v>26128</v>
      </c>
    </row>
    <row r="25" spans="1:12" s="108" customFormat="1" ht="11.25" customHeight="1">
      <c r="A25" s="99" t="s">
        <v>28</v>
      </c>
      <c r="B25" s="42">
        <v>4692</v>
      </c>
      <c r="C25" s="42">
        <v>0</v>
      </c>
      <c r="D25" s="101">
        <v>3203</v>
      </c>
      <c r="E25" s="99">
        <f t="shared" si="0"/>
        <v>7895</v>
      </c>
      <c r="F25" s="42">
        <v>118</v>
      </c>
      <c r="G25" s="101">
        <v>146</v>
      </c>
      <c r="H25" s="43">
        <f t="shared" si="1"/>
        <v>264</v>
      </c>
      <c r="I25" s="43">
        <f t="shared" si="2"/>
        <v>4810</v>
      </c>
      <c r="J25" s="43">
        <f t="shared" si="3"/>
        <v>3349</v>
      </c>
      <c r="K25" s="99">
        <f aca="true" t="shared" si="4" ref="K25:K119">SUM(E25+H25)</f>
        <v>8159</v>
      </c>
      <c r="L25" s="42">
        <v>80418</v>
      </c>
    </row>
    <row r="26" spans="1:12" s="108" customFormat="1" ht="11.25" customHeight="1">
      <c r="A26" s="99" t="s">
        <v>29</v>
      </c>
      <c r="B26" s="42">
        <v>1382</v>
      </c>
      <c r="C26" s="42">
        <v>24</v>
      </c>
      <c r="D26" s="101">
        <v>1647</v>
      </c>
      <c r="E26" s="99">
        <f t="shared" si="0"/>
        <v>3053</v>
      </c>
      <c r="F26" s="42">
        <v>224</v>
      </c>
      <c r="G26" s="101">
        <v>244</v>
      </c>
      <c r="H26" s="43">
        <f t="shared" si="1"/>
        <v>468</v>
      </c>
      <c r="I26" s="43">
        <f t="shared" si="2"/>
        <v>1630</v>
      </c>
      <c r="J26" s="43">
        <f t="shared" si="3"/>
        <v>1891</v>
      </c>
      <c r="K26" s="99">
        <f t="shared" si="4"/>
        <v>3521</v>
      </c>
      <c r="L26" s="42">
        <v>1804</v>
      </c>
    </row>
    <row r="27" spans="1:12" s="108" customFormat="1" ht="11.25" customHeight="1">
      <c r="A27" s="99" t="s">
        <v>136</v>
      </c>
      <c r="B27" s="42">
        <v>752</v>
      </c>
      <c r="C27" s="42">
        <v>1040</v>
      </c>
      <c r="D27" s="101">
        <v>3045</v>
      </c>
      <c r="E27" s="99">
        <f t="shared" si="0"/>
        <v>4837</v>
      </c>
      <c r="F27" s="42">
        <v>611</v>
      </c>
      <c r="G27" s="101">
        <v>968</v>
      </c>
      <c r="H27" s="43">
        <f t="shared" si="1"/>
        <v>1579</v>
      </c>
      <c r="I27" s="43">
        <f t="shared" si="2"/>
        <v>2403</v>
      </c>
      <c r="J27" s="43">
        <f t="shared" si="3"/>
        <v>4013</v>
      </c>
      <c r="K27" s="99">
        <f t="shared" si="4"/>
        <v>6416</v>
      </c>
      <c r="L27" s="42">
        <v>1777</v>
      </c>
    </row>
    <row r="28" spans="1:12" s="108" customFormat="1" ht="11.25" customHeight="1">
      <c r="A28" s="99" t="s">
        <v>31</v>
      </c>
      <c r="B28" s="42">
        <v>0</v>
      </c>
      <c r="C28" s="42">
        <v>262</v>
      </c>
      <c r="D28" s="101">
        <v>594</v>
      </c>
      <c r="E28" s="99">
        <f t="shared" si="0"/>
        <v>856</v>
      </c>
      <c r="F28" s="42">
        <v>8</v>
      </c>
      <c r="G28" s="101">
        <v>18</v>
      </c>
      <c r="H28" s="43">
        <f t="shared" si="1"/>
        <v>26</v>
      </c>
      <c r="I28" s="43">
        <f t="shared" si="2"/>
        <v>270</v>
      </c>
      <c r="J28" s="43">
        <f t="shared" si="3"/>
        <v>612</v>
      </c>
      <c r="K28" s="99">
        <f t="shared" si="4"/>
        <v>882</v>
      </c>
      <c r="L28" s="42">
        <v>1</v>
      </c>
    </row>
    <row r="29" spans="1:12" s="108" customFormat="1" ht="11.25" customHeight="1">
      <c r="A29" s="99" t="s">
        <v>32</v>
      </c>
      <c r="B29" s="42">
        <v>1955</v>
      </c>
      <c r="C29" s="42">
        <v>68</v>
      </c>
      <c r="D29" s="101">
        <v>1182</v>
      </c>
      <c r="E29" s="99">
        <f t="shared" si="0"/>
        <v>3205</v>
      </c>
      <c r="F29" s="42">
        <v>5</v>
      </c>
      <c r="G29" s="101">
        <v>3</v>
      </c>
      <c r="H29" s="43">
        <f t="shared" si="1"/>
        <v>8</v>
      </c>
      <c r="I29" s="43">
        <f t="shared" si="2"/>
        <v>2028</v>
      </c>
      <c r="J29" s="43">
        <f t="shared" si="3"/>
        <v>1185</v>
      </c>
      <c r="K29" s="99">
        <f t="shared" si="4"/>
        <v>3213</v>
      </c>
      <c r="L29" s="42">
        <v>66</v>
      </c>
    </row>
    <row r="30" spans="1:12" s="108" customFormat="1" ht="11.25" customHeight="1">
      <c r="A30" s="99" t="s">
        <v>33</v>
      </c>
      <c r="B30" s="42">
        <v>3169</v>
      </c>
      <c r="C30" s="42">
        <v>20769</v>
      </c>
      <c r="D30" s="101">
        <v>32577</v>
      </c>
      <c r="E30" s="99">
        <f t="shared" si="0"/>
        <v>56515</v>
      </c>
      <c r="F30" s="42">
        <v>2713</v>
      </c>
      <c r="G30" s="101">
        <v>2736</v>
      </c>
      <c r="H30" s="43">
        <f t="shared" si="1"/>
        <v>5449</v>
      </c>
      <c r="I30" s="43">
        <f t="shared" si="2"/>
        <v>26651</v>
      </c>
      <c r="J30" s="43">
        <f t="shared" si="3"/>
        <v>35313</v>
      </c>
      <c r="K30" s="99">
        <f t="shared" si="4"/>
        <v>61964</v>
      </c>
      <c r="L30" s="42">
        <v>49393</v>
      </c>
    </row>
    <row r="31" spans="1:12" s="108" customFormat="1" ht="11.25" customHeight="1">
      <c r="A31" s="99" t="s">
        <v>34</v>
      </c>
      <c r="B31" s="42">
        <v>4</v>
      </c>
      <c r="C31" s="42">
        <v>0</v>
      </c>
      <c r="D31" s="101">
        <v>7</v>
      </c>
      <c r="E31" s="99">
        <f t="shared" si="0"/>
        <v>11</v>
      </c>
      <c r="F31" s="42">
        <v>0</v>
      </c>
      <c r="G31" s="101">
        <v>0</v>
      </c>
      <c r="H31" s="43">
        <f t="shared" si="1"/>
        <v>0</v>
      </c>
      <c r="I31" s="43">
        <f t="shared" si="2"/>
        <v>4</v>
      </c>
      <c r="J31" s="43">
        <f t="shared" si="3"/>
        <v>7</v>
      </c>
      <c r="K31" s="99">
        <f t="shared" si="4"/>
        <v>11</v>
      </c>
      <c r="L31" s="42">
        <v>166</v>
      </c>
    </row>
    <row r="32" spans="1:12" s="108" customFormat="1" ht="11.25" customHeight="1">
      <c r="A32" s="99" t="s">
        <v>35</v>
      </c>
      <c r="B32" s="42">
        <v>0</v>
      </c>
      <c r="C32" s="42">
        <v>191</v>
      </c>
      <c r="D32" s="101">
        <v>125</v>
      </c>
      <c r="E32" s="99">
        <f t="shared" si="0"/>
        <v>316</v>
      </c>
      <c r="F32" s="42">
        <v>75</v>
      </c>
      <c r="G32" s="101">
        <v>74</v>
      </c>
      <c r="H32" s="43">
        <f t="shared" si="1"/>
        <v>149</v>
      </c>
      <c r="I32" s="43">
        <f t="shared" si="2"/>
        <v>266</v>
      </c>
      <c r="J32" s="43">
        <f t="shared" si="3"/>
        <v>199</v>
      </c>
      <c r="K32" s="99">
        <f t="shared" si="4"/>
        <v>465</v>
      </c>
      <c r="L32" s="42">
        <v>100</v>
      </c>
    </row>
    <row r="33" spans="1:12" s="108" customFormat="1" ht="11.25" customHeight="1">
      <c r="A33" s="99" t="s">
        <v>36</v>
      </c>
      <c r="B33" s="42">
        <v>15724</v>
      </c>
      <c r="C33" s="42">
        <v>0</v>
      </c>
      <c r="D33" s="101">
        <v>9138</v>
      </c>
      <c r="E33" s="99">
        <f t="shared" si="0"/>
        <v>24862</v>
      </c>
      <c r="F33" s="42">
        <v>628</v>
      </c>
      <c r="G33" s="101">
        <v>42</v>
      </c>
      <c r="H33" s="43">
        <f t="shared" si="1"/>
        <v>670</v>
      </c>
      <c r="I33" s="43">
        <f t="shared" si="2"/>
        <v>16352</v>
      </c>
      <c r="J33" s="43">
        <f t="shared" si="3"/>
        <v>9180</v>
      </c>
      <c r="K33" s="99">
        <f t="shared" si="4"/>
        <v>25532</v>
      </c>
      <c r="L33" s="42">
        <v>350570</v>
      </c>
    </row>
    <row r="34" spans="1:12" s="108" customFormat="1" ht="11.25" customHeight="1">
      <c r="A34" s="99" t="s">
        <v>37</v>
      </c>
      <c r="B34" s="42">
        <v>24324</v>
      </c>
      <c r="C34" s="42">
        <v>50076</v>
      </c>
      <c r="D34" s="101">
        <v>43556</v>
      </c>
      <c r="E34" s="99">
        <f t="shared" si="0"/>
        <v>117956</v>
      </c>
      <c r="F34" s="42">
        <v>48549</v>
      </c>
      <c r="G34" s="101">
        <v>53395</v>
      </c>
      <c r="H34" s="43">
        <f t="shared" si="1"/>
        <v>101944</v>
      </c>
      <c r="I34" s="43">
        <f t="shared" si="2"/>
        <v>122949</v>
      </c>
      <c r="J34" s="43">
        <f t="shared" si="3"/>
        <v>96951</v>
      </c>
      <c r="K34" s="99">
        <f t="shared" si="4"/>
        <v>219900</v>
      </c>
      <c r="L34" s="42">
        <v>563448</v>
      </c>
    </row>
    <row r="35" spans="1:12" s="108" customFormat="1" ht="11.25" customHeight="1">
      <c r="A35" s="99" t="s">
        <v>38</v>
      </c>
      <c r="B35" s="42">
        <v>1010</v>
      </c>
      <c r="C35" s="42">
        <v>41</v>
      </c>
      <c r="D35" s="101">
        <v>1741</v>
      </c>
      <c r="E35" s="99">
        <f t="shared" si="0"/>
        <v>2792</v>
      </c>
      <c r="F35" s="42">
        <v>170</v>
      </c>
      <c r="G35" s="101">
        <v>168</v>
      </c>
      <c r="H35" s="43">
        <f t="shared" si="1"/>
        <v>338</v>
      </c>
      <c r="I35" s="43">
        <f t="shared" si="2"/>
        <v>1221</v>
      </c>
      <c r="J35" s="43">
        <f t="shared" si="3"/>
        <v>1909</v>
      </c>
      <c r="K35" s="99">
        <f t="shared" si="4"/>
        <v>3130</v>
      </c>
      <c r="L35" s="42">
        <v>0</v>
      </c>
    </row>
    <row r="36" spans="1:12" s="108" customFormat="1" ht="11.25" customHeight="1">
      <c r="A36" s="99" t="s">
        <v>39</v>
      </c>
      <c r="B36" s="42">
        <v>8435</v>
      </c>
      <c r="C36" s="42">
        <v>5767</v>
      </c>
      <c r="D36" s="101">
        <v>20163</v>
      </c>
      <c r="E36" s="99">
        <f t="shared" si="0"/>
        <v>34365</v>
      </c>
      <c r="F36" s="42">
        <v>2655</v>
      </c>
      <c r="G36" s="101">
        <v>2878</v>
      </c>
      <c r="H36" s="43">
        <f t="shared" si="1"/>
        <v>5533</v>
      </c>
      <c r="I36" s="43">
        <f t="shared" si="2"/>
        <v>16857</v>
      </c>
      <c r="J36" s="43">
        <f t="shared" si="3"/>
        <v>23041</v>
      </c>
      <c r="K36" s="99">
        <f t="shared" si="4"/>
        <v>39898</v>
      </c>
      <c r="L36" s="42">
        <v>21737</v>
      </c>
    </row>
    <row r="37" spans="1:12" s="108" customFormat="1" ht="11.25" customHeight="1">
      <c r="A37" s="99" t="s">
        <v>40</v>
      </c>
      <c r="B37" s="42">
        <v>12782</v>
      </c>
      <c r="C37" s="42">
        <v>8933</v>
      </c>
      <c r="D37" s="101">
        <v>20504</v>
      </c>
      <c r="E37" s="99">
        <f t="shared" si="0"/>
        <v>42219</v>
      </c>
      <c r="F37" s="42">
        <v>19112</v>
      </c>
      <c r="G37" s="101">
        <v>16988</v>
      </c>
      <c r="H37" s="43">
        <f t="shared" si="1"/>
        <v>36100</v>
      </c>
      <c r="I37" s="43">
        <f t="shared" si="2"/>
        <v>40827</v>
      </c>
      <c r="J37" s="43">
        <f t="shared" si="3"/>
        <v>37492</v>
      </c>
      <c r="K37" s="99">
        <f t="shared" si="4"/>
        <v>78319</v>
      </c>
      <c r="L37" s="42">
        <v>8956</v>
      </c>
    </row>
    <row r="38" spans="1:12" s="108" customFormat="1" ht="11.25" customHeight="1">
      <c r="A38" s="99" t="s">
        <v>41</v>
      </c>
      <c r="B38" s="42">
        <v>180</v>
      </c>
      <c r="C38" s="42">
        <v>670</v>
      </c>
      <c r="D38" s="101">
        <v>654</v>
      </c>
      <c r="E38" s="99">
        <f t="shared" si="0"/>
        <v>1504</v>
      </c>
      <c r="F38" s="42">
        <v>2659</v>
      </c>
      <c r="G38" s="101">
        <v>1861</v>
      </c>
      <c r="H38" s="43">
        <f t="shared" si="1"/>
        <v>4520</v>
      </c>
      <c r="I38" s="43">
        <f t="shared" si="2"/>
        <v>3509</v>
      </c>
      <c r="J38" s="43">
        <f t="shared" si="3"/>
        <v>2515</v>
      </c>
      <c r="K38" s="99">
        <f t="shared" si="4"/>
        <v>6024</v>
      </c>
      <c r="L38" s="42">
        <v>4346</v>
      </c>
    </row>
    <row r="39" spans="1:12" s="108" customFormat="1" ht="11.25" customHeight="1">
      <c r="A39" s="99" t="s">
        <v>42</v>
      </c>
      <c r="B39" s="42">
        <v>1</v>
      </c>
      <c r="C39" s="42">
        <v>572</v>
      </c>
      <c r="D39" s="101">
        <v>673</v>
      </c>
      <c r="E39" s="99">
        <f t="shared" si="0"/>
        <v>1246</v>
      </c>
      <c r="F39" s="42">
        <v>819</v>
      </c>
      <c r="G39" s="101">
        <v>1570</v>
      </c>
      <c r="H39" s="43">
        <f t="shared" si="1"/>
        <v>2389</v>
      </c>
      <c r="I39" s="43">
        <f t="shared" si="2"/>
        <v>1392</v>
      </c>
      <c r="J39" s="43">
        <f t="shared" si="3"/>
        <v>2243</v>
      </c>
      <c r="K39" s="99">
        <f t="shared" si="4"/>
        <v>3635</v>
      </c>
      <c r="L39" s="42">
        <v>34323</v>
      </c>
    </row>
    <row r="40" spans="1:12" s="108" customFormat="1" ht="11.25" customHeight="1">
      <c r="A40" s="99" t="s">
        <v>43</v>
      </c>
      <c r="B40" s="42">
        <v>0</v>
      </c>
      <c r="C40" s="42">
        <v>2785</v>
      </c>
      <c r="D40" s="101">
        <v>5482</v>
      </c>
      <c r="E40" s="99">
        <f t="shared" si="0"/>
        <v>8267</v>
      </c>
      <c r="F40" s="42">
        <v>1251</v>
      </c>
      <c r="G40" s="101">
        <v>1866</v>
      </c>
      <c r="H40" s="43">
        <f t="shared" si="1"/>
        <v>3117</v>
      </c>
      <c r="I40" s="43">
        <f t="shared" si="2"/>
        <v>4036</v>
      </c>
      <c r="J40" s="43">
        <f t="shared" si="3"/>
        <v>7348</v>
      </c>
      <c r="K40" s="99">
        <f t="shared" si="4"/>
        <v>11384</v>
      </c>
      <c r="L40" s="42">
        <v>151486</v>
      </c>
    </row>
    <row r="41" spans="1:12" s="108" customFormat="1" ht="11.25" customHeight="1">
      <c r="A41" s="99" t="s">
        <v>44</v>
      </c>
      <c r="B41" s="42">
        <v>8149</v>
      </c>
      <c r="C41" s="42">
        <v>53</v>
      </c>
      <c r="D41" s="101">
        <v>8549</v>
      </c>
      <c r="E41" s="99">
        <f t="shared" si="0"/>
        <v>16751</v>
      </c>
      <c r="F41" s="42">
        <v>11</v>
      </c>
      <c r="G41" s="101">
        <v>5</v>
      </c>
      <c r="H41" s="43">
        <f t="shared" si="1"/>
        <v>16</v>
      </c>
      <c r="I41" s="43">
        <f t="shared" si="2"/>
        <v>8213</v>
      </c>
      <c r="J41" s="43">
        <f t="shared" si="3"/>
        <v>8554</v>
      </c>
      <c r="K41" s="99">
        <f t="shared" si="4"/>
        <v>16767</v>
      </c>
      <c r="L41" s="42">
        <v>87287</v>
      </c>
    </row>
    <row r="42" spans="1:12" s="108" customFormat="1" ht="11.25" customHeight="1">
      <c r="A42" s="99" t="s">
        <v>45</v>
      </c>
      <c r="B42" s="42">
        <v>7</v>
      </c>
      <c r="C42" s="42">
        <v>77</v>
      </c>
      <c r="D42" s="101">
        <v>332</v>
      </c>
      <c r="E42" s="99">
        <f t="shared" si="0"/>
        <v>416</v>
      </c>
      <c r="F42" s="42">
        <v>122</v>
      </c>
      <c r="G42" s="101">
        <v>36</v>
      </c>
      <c r="H42" s="43">
        <f t="shared" si="1"/>
        <v>158</v>
      </c>
      <c r="I42" s="43">
        <f t="shared" si="2"/>
        <v>206</v>
      </c>
      <c r="J42" s="43">
        <f t="shared" si="3"/>
        <v>368</v>
      </c>
      <c r="K42" s="99">
        <f t="shared" si="4"/>
        <v>574</v>
      </c>
      <c r="L42" s="42">
        <v>0</v>
      </c>
    </row>
    <row r="43" spans="1:12" s="108" customFormat="1" ht="11.25" customHeight="1">
      <c r="A43" s="99" t="s">
        <v>46</v>
      </c>
      <c r="B43" s="42">
        <v>214</v>
      </c>
      <c r="C43" s="42">
        <v>0</v>
      </c>
      <c r="D43" s="101">
        <v>472</v>
      </c>
      <c r="E43" s="99">
        <f t="shared" si="0"/>
        <v>686</v>
      </c>
      <c r="F43" s="42">
        <v>81</v>
      </c>
      <c r="G43" s="101">
        <v>104</v>
      </c>
      <c r="H43" s="43">
        <f t="shared" si="1"/>
        <v>185</v>
      </c>
      <c r="I43" s="43">
        <f t="shared" si="2"/>
        <v>295</v>
      </c>
      <c r="J43" s="43">
        <f t="shared" si="3"/>
        <v>576</v>
      </c>
      <c r="K43" s="99">
        <f t="shared" si="4"/>
        <v>871</v>
      </c>
      <c r="L43" s="42">
        <v>0</v>
      </c>
    </row>
    <row r="44" spans="1:12" s="108" customFormat="1" ht="11.25" customHeight="1">
      <c r="A44" s="99" t="s">
        <v>47</v>
      </c>
      <c r="B44" s="42">
        <v>5497</v>
      </c>
      <c r="C44" s="42">
        <v>10433</v>
      </c>
      <c r="D44" s="101">
        <v>25803</v>
      </c>
      <c r="E44" s="99">
        <f t="shared" si="0"/>
        <v>41733</v>
      </c>
      <c r="F44" s="42">
        <v>2537</v>
      </c>
      <c r="G44" s="101">
        <v>5057</v>
      </c>
      <c r="H44" s="43">
        <f t="shared" si="1"/>
        <v>7594</v>
      </c>
      <c r="I44" s="43">
        <f t="shared" si="2"/>
        <v>18467</v>
      </c>
      <c r="J44" s="43">
        <f t="shared" si="3"/>
        <v>30860</v>
      </c>
      <c r="K44" s="99">
        <f t="shared" si="4"/>
        <v>49327</v>
      </c>
      <c r="L44" s="42">
        <v>19567</v>
      </c>
    </row>
    <row r="45" spans="1:12" s="108" customFormat="1" ht="11.25" customHeight="1">
      <c r="A45" s="99" t="s">
        <v>48</v>
      </c>
      <c r="B45" s="42">
        <v>37971</v>
      </c>
      <c r="C45" s="42">
        <v>796</v>
      </c>
      <c r="D45" s="101">
        <v>31000</v>
      </c>
      <c r="E45" s="99">
        <f t="shared" si="0"/>
        <v>69767</v>
      </c>
      <c r="F45" s="42">
        <v>29582</v>
      </c>
      <c r="G45" s="101">
        <v>23912</v>
      </c>
      <c r="H45" s="43">
        <f t="shared" si="1"/>
        <v>53494</v>
      </c>
      <c r="I45" s="43">
        <f t="shared" si="2"/>
        <v>68349</v>
      </c>
      <c r="J45" s="43">
        <f t="shared" si="3"/>
        <v>54912</v>
      </c>
      <c r="K45" s="99">
        <f t="shared" si="4"/>
        <v>123261</v>
      </c>
      <c r="L45" s="42">
        <v>946837</v>
      </c>
    </row>
    <row r="46" spans="1:12" s="108" customFormat="1" ht="11.25" customHeight="1">
      <c r="A46" s="99" t="s">
        <v>49</v>
      </c>
      <c r="B46" s="42">
        <v>1366</v>
      </c>
      <c r="C46" s="42">
        <v>239</v>
      </c>
      <c r="D46" s="101">
        <v>1669</v>
      </c>
      <c r="E46" s="99">
        <f t="shared" si="0"/>
        <v>3274</v>
      </c>
      <c r="F46" s="42">
        <v>4175</v>
      </c>
      <c r="G46" s="101">
        <v>4489</v>
      </c>
      <c r="H46" s="43">
        <f t="shared" si="1"/>
        <v>8664</v>
      </c>
      <c r="I46" s="43">
        <f t="shared" si="2"/>
        <v>5780</v>
      </c>
      <c r="J46" s="43">
        <f t="shared" si="3"/>
        <v>6158</v>
      </c>
      <c r="K46" s="99">
        <f t="shared" si="4"/>
        <v>11938</v>
      </c>
      <c r="L46" s="42">
        <v>192</v>
      </c>
    </row>
    <row r="47" spans="1:12" s="108" customFormat="1" ht="11.25" customHeight="1">
      <c r="A47" s="99" t="s">
        <v>50</v>
      </c>
      <c r="B47" s="42">
        <v>0</v>
      </c>
      <c r="C47" s="42">
        <v>0</v>
      </c>
      <c r="D47" s="101">
        <v>0</v>
      </c>
      <c r="E47" s="99">
        <f t="shared" si="0"/>
        <v>0</v>
      </c>
      <c r="F47" s="42">
        <v>100</v>
      </c>
      <c r="G47" s="101">
        <v>111</v>
      </c>
      <c r="H47" s="43">
        <f t="shared" si="1"/>
        <v>211</v>
      </c>
      <c r="I47" s="43">
        <f t="shared" si="2"/>
        <v>100</v>
      </c>
      <c r="J47" s="43">
        <f t="shared" si="3"/>
        <v>111</v>
      </c>
      <c r="K47" s="99">
        <f t="shared" si="4"/>
        <v>211</v>
      </c>
      <c r="L47" s="42">
        <v>0</v>
      </c>
    </row>
    <row r="48" spans="1:12" s="108" customFormat="1" ht="11.25" customHeight="1">
      <c r="A48" s="99" t="s">
        <v>51</v>
      </c>
      <c r="B48" s="42">
        <v>18814</v>
      </c>
      <c r="C48" s="42">
        <v>8679</v>
      </c>
      <c r="D48" s="101">
        <v>30807</v>
      </c>
      <c r="E48" s="99">
        <f t="shared" si="0"/>
        <v>58300</v>
      </c>
      <c r="F48" s="42">
        <v>5651</v>
      </c>
      <c r="G48" s="101">
        <v>6281</v>
      </c>
      <c r="H48" s="43">
        <f t="shared" si="1"/>
        <v>11932</v>
      </c>
      <c r="I48" s="43">
        <f t="shared" si="2"/>
        <v>33144</v>
      </c>
      <c r="J48" s="43">
        <f t="shared" si="3"/>
        <v>37088</v>
      </c>
      <c r="K48" s="99">
        <f t="shared" si="4"/>
        <v>70232</v>
      </c>
      <c r="L48" s="42">
        <v>39885</v>
      </c>
    </row>
    <row r="49" spans="1:12" s="108" customFormat="1" ht="11.25" customHeight="1">
      <c r="A49" s="99" t="s">
        <v>52</v>
      </c>
      <c r="B49" s="42">
        <v>13</v>
      </c>
      <c r="C49" s="42">
        <v>0</v>
      </c>
      <c r="D49" s="101">
        <v>14</v>
      </c>
      <c r="E49" s="99">
        <f t="shared" si="0"/>
        <v>27</v>
      </c>
      <c r="F49" s="42">
        <v>7</v>
      </c>
      <c r="G49" s="101">
        <v>63</v>
      </c>
      <c r="H49" s="43">
        <f t="shared" si="1"/>
        <v>70</v>
      </c>
      <c r="I49" s="43">
        <f t="shared" si="2"/>
        <v>20</v>
      </c>
      <c r="J49" s="43">
        <f t="shared" si="3"/>
        <v>77</v>
      </c>
      <c r="K49" s="99">
        <f t="shared" si="4"/>
        <v>97</v>
      </c>
      <c r="L49" s="42">
        <v>0</v>
      </c>
    </row>
    <row r="50" spans="1:12" s="108" customFormat="1" ht="11.25" customHeight="1">
      <c r="A50" s="99" t="s">
        <v>53</v>
      </c>
      <c r="B50" s="42">
        <v>40176</v>
      </c>
      <c r="C50" s="42">
        <v>3625</v>
      </c>
      <c r="D50" s="101">
        <v>40308</v>
      </c>
      <c r="E50" s="99">
        <f t="shared" si="0"/>
        <v>84109</v>
      </c>
      <c r="F50" s="42">
        <v>2727</v>
      </c>
      <c r="G50" s="101">
        <v>1802</v>
      </c>
      <c r="H50" s="43">
        <f t="shared" si="1"/>
        <v>4529</v>
      </c>
      <c r="I50" s="43">
        <f t="shared" si="2"/>
        <v>46528</v>
      </c>
      <c r="J50" s="43">
        <f t="shared" si="3"/>
        <v>42110</v>
      </c>
      <c r="K50" s="99">
        <f t="shared" si="4"/>
        <v>88638</v>
      </c>
      <c r="L50" s="42">
        <v>427645</v>
      </c>
    </row>
    <row r="51" spans="1:12" s="108" customFormat="1" ht="11.25" customHeight="1">
      <c r="A51" s="99" t="s">
        <v>54</v>
      </c>
      <c r="B51" s="42">
        <v>396</v>
      </c>
      <c r="C51" s="42">
        <v>37</v>
      </c>
      <c r="D51" s="101">
        <v>195</v>
      </c>
      <c r="E51" s="99">
        <f t="shared" si="0"/>
        <v>628</v>
      </c>
      <c r="F51" s="42">
        <v>487</v>
      </c>
      <c r="G51" s="101">
        <v>698</v>
      </c>
      <c r="H51" s="43">
        <f t="shared" si="1"/>
        <v>1185</v>
      </c>
      <c r="I51" s="43">
        <f t="shared" si="2"/>
        <v>920</v>
      </c>
      <c r="J51" s="43">
        <f t="shared" si="3"/>
        <v>893</v>
      </c>
      <c r="K51" s="99">
        <f t="shared" si="4"/>
        <v>1813</v>
      </c>
      <c r="L51" s="42">
        <v>473</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0</v>
      </c>
    </row>
    <row r="54" spans="1:12" s="108" customFormat="1" ht="11.25" customHeight="1">
      <c r="A54" s="99" t="s">
        <v>57</v>
      </c>
      <c r="B54" s="42">
        <v>15220</v>
      </c>
      <c r="C54" s="42">
        <v>21356</v>
      </c>
      <c r="D54" s="101">
        <v>49957</v>
      </c>
      <c r="E54" s="99">
        <f t="shared" si="0"/>
        <v>86533</v>
      </c>
      <c r="F54" s="42">
        <v>10253</v>
      </c>
      <c r="G54" s="101">
        <v>11529</v>
      </c>
      <c r="H54" s="43">
        <f t="shared" si="1"/>
        <v>21782</v>
      </c>
      <c r="I54" s="43">
        <f t="shared" si="2"/>
        <v>46829</v>
      </c>
      <c r="J54" s="43">
        <f t="shared" si="3"/>
        <v>61486</v>
      </c>
      <c r="K54" s="99">
        <f t="shared" si="4"/>
        <v>108315</v>
      </c>
      <c r="L54" s="42">
        <v>138852</v>
      </c>
    </row>
    <row r="55" spans="1:12" s="108" customFormat="1" ht="11.25" customHeight="1">
      <c r="A55" s="99" t="s">
        <v>58</v>
      </c>
      <c r="B55" s="42">
        <v>2076</v>
      </c>
      <c r="C55" s="42">
        <v>492</v>
      </c>
      <c r="D55" s="101">
        <v>2867</v>
      </c>
      <c r="E55" s="99">
        <f t="shared" si="0"/>
        <v>5435</v>
      </c>
      <c r="F55" s="42">
        <v>318</v>
      </c>
      <c r="G55" s="101">
        <v>796</v>
      </c>
      <c r="H55" s="43">
        <f t="shared" si="1"/>
        <v>1114</v>
      </c>
      <c r="I55" s="43">
        <f t="shared" si="2"/>
        <v>2886</v>
      </c>
      <c r="J55" s="43">
        <f t="shared" si="3"/>
        <v>3663</v>
      </c>
      <c r="K55" s="99">
        <f t="shared" si="4"/>
        <v>6549</v>
      </c>
      <c r="L55" s="42">
        <v>16035</v>
      </c>
    </row>
    <row r="56" spans="1:12" s="108" customFormat="1" ht="11.25" customHeight="1">
      <c r="A56" s="99" t="s">
        <v>59</v>
      </c>
      <c r="B56" s="42">
        <v>7502</v>
      </c>
      <c r="C56" s="42">
        <v>17107</v>
      </c>
      <c r="D56" s="101">
        <v>25101</v>
      </c>
      <c r="E56" s="99">
        <f t="shared" si="0"/>
        <v>49710</v>
      </c>
      <c r="F56" s="42">
        <v>2377</v>
      </c>
      <c r="G56" s="101">
        <v>2185</v>
      </c>
      <c r="H56" s="43">
        <f t="shared" si="1"/>
        <v>4562</v>
      </c>
      <c r="I56" s="43">
        <f t="shared" si="2"/>
        <v>26986</v>
      </c>
      <c r="J56" s="43">
        <f t="shared" si="3"/>
        <v>27286</v>
      </c>
      <c r="K56" s="99">
        <f t="shared" si="4"/>
        <v>54272</v>
      </c>
      <c r="L56" s="42">
        <v>21980</v>
      </c>
    </row>
    <row r="57" spans="1:12" s="108" customFormat="1" ht="11.25" customHeight="1">
      <c r="A57" s="99" t="s">
        <v>60</v>
      </c>
      <c r="B57" s="42">
        <v>293822</v>
      </c>
      <c r="C57" s="42">
        <v>6769</v>
      </c>
      <c r="D57" s="101">
        <v>318549</v>
      </c>
      <c r="E57" s="99">
        <f t="shared" si="0"/>
        <v>619140</v>
      </c>
      <c r="F57" s="42">
        <v>34076</v>
      </c>
      <c r="G57" s="101">
        <v>11605</v>
      </c>
      <c r="H57" s="43">
        <f t="shared" si="1"/>
        <v>45681</v>
      </c>
      <c r="I57" s="43">
        <f t="shared" si="2"/>
        <v>334667</v>
      </c>
      <c r="J57" s="43">
        <f t="shared" si="3"/>
        <v>330154</v>
      </c>
      <c r="K57" s="99">
        <f t="shared" si="4"/>
        <v>664821</v>
      </c>
      <c r="L57" s="42">
        <v>2893133</v>
      </c>
    </row>
    <row r="58" spans="1:12" s="108" customFormat="1" ht="11.25" customHeight="1">
      <c r="A58" s="99" t="s">
        <v>61</v>
      </c>
      <c r="B58" s="42">
        <v>56303</v>
      </c>
      <c r="C58" s="42">
        <v>121669</v>
      </c>
      <c r="D58" s="101">
        <v>168834</v>
      </c>
      <c r="E58" s="99">
        <f t="shared" si="0"/>
        <v>346806</v>
      </c>
      <c r="F58" s="42">
        <v>29723</v>
      </c>
      <c r="G58" s="101">
        <v>29910</v>
      </c>
      <c r="H58" s="43">
        <f t="shared" si="1"/>
        <v>59633</v>
      </c>
      <c r="I58" s="43">
        <f t="shared" si="2"/>
        <v>207695</v>
      </c>
      <c r="J58" s="43">
        <f t="shared" si="3"/>
        <v>198744</v>
      </c>
      <c r="K58" s="99">
        <f t="shared" si="4"/>
        <v>406439</v>
      </c>
      <c r="L58" s="42">
        <v>1018859</v>
      </c>
    </row>
    <row r="59" spans="1:12" s="108" customFormat="1" ht="11.25" customHeight="1">
      <c r="A59" s="99" t="s">
        <v>62</v>
      </c>
      <c r="B59" s="42">
        <v>86</v>
      </c>
      <c r="C59" s="42">
        <v>549</v>
      </c>
      <c r="D59" s="101">
        <v>911</v>
      </c>
      <c r="E59" s="99">
        <f t="shared" si="0"/>
        <v>1546</v>
      </c>
      <c r="F59" s="42">
        <v>190</v>
      </c>
      <c r="G59" s="101">
        <v>148</v>
      </c>
      <c r="H59" s="43">
        <f t="shared" si="1"/>
        <v>338</v>
      </c>
      <c r="I59" s="43">
        <f t="shared" si="2"/>
        <v>825</v>
      </c>
      <c r="J59" s="43">
        <f t="shared" si="3"/>
        <v>1059</v>
      </c>
      <c r="K59" s="99">
        <f t="shared" si="4"/>
        <v>1884</v>
      </c>
      <c r="L59" s="42">
        <v>2006</v>
      </c>
    </row>
    <row r="60" spans="1:12" s="108" customFormat="1" ht="11.25" customHeight="1">
      <c r="A60" s="99" t="s">
        <v>63</v>
      </c>
      <c r="B60" s="42">
        <v>687</v>
      </c>
      <c r="C60" s="42">
        <v>34</v>
      </c>
      <c r="D60" s="101">
        <v>548</v>
      </c>
      <c r="E60" s="99">
        <f t="shared" si="0"/>
        <v>1269</v>
      </c>
      <c r="F60" s="42">
        <v>169</v>
      </c>
      <c r="G60" s="101">
        <v>99</v>
      </c>
      <c r="H60" s="43">
        <f t="shared" si="1"/>
        <v>268</v>
      </c>
      <c r="I60" s="43">
        <f t="shared" si="2"/>
        <v>890</v>
      </c>
      <c r="J60" s="43">
        <f t="shared" si="3"/>
        <v>647</v>
      </c>
      <c r="K60" s="99">
        <f t="shared" si="4"/>
        <v>1537</v>
      </c>
      <c r="L60" s="42">
        <v>2448</v>
      </c>
    </row>
    <row r="61" spans="1:12" s="108" customFormat="1" ht="11.25" customHeight="1">
      <c r="A61" s="99" t="s">
        <v>64</v>
      </c>
      <c r="B61" s="42">
        <v>27196</v>
      </c>
      <c r="C61" s="42">
        <v>0</v>
      </c>
      <c r="D61" s="101">
        <v>27290</v>
      </c>
      <c r="E61" s="99">
        <f t="shared" si="0"/>
        <v>54486</v>
      </c>
      <c r="F61" s="42">
        <v>139</v>
      </c>
      <c r="G61" s="101">
        <v>1582</v>
      </c>
      <c r="H61" s="43">
        <f t="shared" si="1"/>
        <v>1721</v>
      </c>
      <c r="I61" s="43">
        <f t="shared" si="2"/>
        <v>27335</v>
      </c>
      <c r="J61" s="43">
        <f t="shared" si="3"/>
        <v>28872</v>
      </c>
      <c r="K61" s="99">
        <f t="shared" si="4"/>
        <v>56207</v>
      </c>
      <c r="L61" s="42">
        <v>195851</v>
      </c>
    </row>
    <row r="62" spans="1:12" s="108" customFormat="1" ht="11.25" customHeight="1">
      <c r="A62" s="99" t="s">
        <v>65</v>
      </c>
      <c r="B62" s="42">
        <v>134</v>
      </c>
      <c r="C62" s="42">
        <v>118</v>
      </c>
      <c r="D62" s="101">
        <v>340</v>
      </c>
      <c r="E62" s="99">
        <f t="shared" si="0"/>
        <v>592</v>
      </c>
      <c r="F62" s="42">
        <v>63</v>
      </c>
      <c r="G62" s="101">
        <v>60</v>
      </c>
      <c r="H62" s="43">
        <f t="shared" si="1"/>
        <v>123</v>
      </c>
      <c r="I62" s="43">
        <f t="shared" si="2"/>
        <v>315</v>
      </c>
      <c r="J62" s="43">
        <f t="shared" si="3"/>
        <v>400</v>
      </c>
      <c r="K62" s="99">
        <f t="shared" si="4"/>
        <v>715</v>
      </c>
      <c r="L62" s="42">
        <v>342</v>
      </c>
    </row>
    <row r="63" spans="1:12" s="108" customFormat="1" ht="11.25" customHeight="1">
      <c r="A63" s="99" t="s">
        <v>66</v>
      </c>
      <c r="B63" s="42">
        <v>4250</v>
      </c>
      <c r="C63" s="42">
        <v>80</v>
      </c>
      <c r="D63" s="101">
        <v>5738</v>
      </c>
      <c r="E63" s="99">
        <f t="shared" si="0"/>
        <v>10068</v>
      </c>
      <c r="F63" s="42">
        <v>1758</v>
      </c>
      <c r="G63" s="101">
        <v>1120</v>
      </c>
      <c r="H63" s="43">
        <f t="shared" si="1"/>
        <v>2878</v>
      </c>
      <c r="I63" s="43">
        <f t="shared" si="2"/>
        <v>6088</v>
      </c>
      <c r="J63" s="43">
        <f t="shared" si="3"/>
        <v>6858</v>
      </c>
      <c r="K63" s="99">
        <f t="shared" si="4"/>
        <v>12946</v>
      </c>
      <c r="L63" s="42">
        <v>195370</v>
      </c>
    </row>
    <row r="64" spans="1:12" s="108" customFormat="1" ht="11.25" customHeight="1">
      <c r="A64" s="99" t="s">
        <v>67</v>
      </c>
      <c r="B64" s="42">
        <v>1013</v>
      </c>
      <c r="C64" s="42">
        <v>799</v>
      </c>
      <c r="D64" s="101">
        <v>3401</v>
      </c>
      <c r="E64" s="99">
        <f t="shared" si="0"/>
        <v>5213</v>
      </c>
      <c r="F64" s="42">
        <v>1019</v>
      </c>
      <c r="G64" s="101">
        <v>769</v>
      </c>
      <c r="H64" s="43">
        <f t="shared" si="1"/>
        <v>1788</v>
      </c>
      <c r="I64" s="43">
        <f t="shared" si="2"/>
        <v>2831</v>
      </c>
      <c r="J64" s="43">
        <f t="shared" si="3"/>
        <v>4170</v>
      </c>
      <c r="K64" s="99">
        <f t="shared" si="4"/>
        <v>7001</v>
      </c>
      <c r="L64" s="42">
        <v>3319</v>
      </c>
    </row>
    <row r="65" spans="1:12" s="108" customFormat="1" ht="11.25" customHeight="1">
      <c r="A65" s="99" t="s">
        <v>68</v>
      </c>
      <c r="B65" s="42">
        <v>7729</v>
      </c>
      <c r="C65" s="42">
        <v>1241</v>
      </c>
      <c r="D65" s="101">
        <v>7391</v>
      </c>
      <c r="E65" s="99">
        <f t="shared" si="0"/>
        <v>16361</v>
      </c>
      <c r="F65" s="42">
        <v>1265</v>
      </c>
      <c r="G65" s="101">
        <v>1278</v>
      </c>
      <c r="H65" s="43">
        <f t="shared" si="1"/>
        <v>2543</v>
      </c>
      <c r="I65" s="43">
        <f t="shared" si="2"/>
        <v>10235</v>
      </c>
      <c r="J65" s="43">
        <f t="shared" si="3"/>
        <v>8669</v>
      </c>
      <c r="K65" s="99">
        <f t="shared" si="4"/>
        <v>18904</v>
      </c>
      <c r="L65" s="42">
        <v>60271</v>
      </c>
    </row>
    <row r="66" spans="1:12" s="108" customFormat="1" ht="11.25" customHeight="1">
      <c r="A66" s="99" t="s">
        <v>69</v>
      </c>
      <c r="B66" s="42">
        <v>2263</v>
      </c>
      <c r="C66" s="42">
        <v>574</v>
      </c>
      <c r="D66" s="101">
        <v>1948</v>
      </c>
      <c r="E66" s="99">
        <f t="shared" si="0"/>
        <v>4785</v>
      </c>
      <c r="F66" s="42">
        <v>3886</v>
      </c>
      <c r="G66" s="101">
        <v>2289</v>
      </c>
      <c r="H66" s="43">
        <f t="shared" si="1"/>
        <v>6175</v>
      </c>
      <c r="I66" s="43">
        <f t="shared" si="2"/>
        <v>6723</v>
      </c>
      <c r="J66" s="43">
        <f t="shared" si="3"/>
        <v>4237</v>
      </c>
      <c r="K66" s="99">
        <f t="shared" si="4"/>
        <v>10960</v>
      </c>
      <c r="L66" s="42">
        <v>24293</v>
      </c>
    </row>
    <row r="67" spans="1:12" s="108" customFormat="1" ht="11.25" customHeight="1">
      <c r="A67" s="99" t="s">
        <v>70</v>
      </c>
      <c r="B67" s="42">
        <v>51</v>
      </c>
      <c r="C67" s="42">
        <v>124</v>
      </c>
      <c r="D67" s="101">
        <v>142</v>
      </c>
      <c r="E67" s="99">
        <f t="shared" si="0"/>
        <v>317</v>
      </c>
      <c r="F67" s="42">
        <v>518</v>
      </c>
      <c r="G67" s="101">
        <v>7271</v>
      </c>
      <c r="H67" s="43">
        <f t="shared" si="1"/>
        <v>7789</v>
      </c>
      <c r="I67" s="43">
        <f t="shared" si="2"/>
        <v>693</v>
      </c>
      <c r="J67" s="43">
        <f t="shared" si="3"/>
        <v>7413</v>
      </c>
      <c r="K67" s="99">
        <f t="shared" si="4"/>
        <v>8106</v>
      </c>
      <c r="L67" s="42">
        <v>1707</v>
      </c>
    </row>
    <row r="68" spans="1:12" s="108" customFormat="1" ht="11.25" customHeight="1">
      <c r="A68" s="99" t="s">
        <v>71</v>
      </c>
      <c r="B68" s="42">
        <v>25587</v>
      </c>
      <c r="C68" s="42">
        <v>3493</v>
      </c>
      <c r="D68" s="101">
        <v>112134</v>
      </c>
      <c r="E68" s="99">
        <f t="shared" si="0"/>
        <v>141214</v>
      </c>
      <c r="F68" s="42">
        <v>5810</v>
      </c>
      <c r="G68" s="101">
        <v>6198</v>
      </c>
      <c r="H68" s="43">
        <f t="shared" si="1"/>
        <v>12008</v>
      </c>
      <c r="I68" s="43">
        <f t="shared" si="2"/>
        <v>34890</v>
      </c>
      <c r="J68" s="43">
        <f t="shared" si="3"/>
        <v>118332</v>
      </c>
      <c r="K68" s="99">
        <f t="shared" si="4"/>
        <v>153222</v>
      </c>
      <c r="L68" s="42">
        <v>361802</v>
      </c>
    </row>
    <row r="69" spans="1:12" s="108" customFormat="1" ht="11.25" customHeight="1">
      <c r="A69" s="99" t="s">
        <v>72</v>
      </c>
      <c r="B69" s="42">
        <v>734</v>
      </c>
      <c r="C69" s="42">
        <v>53</v>
      </c>
      <c r="D69" s="101">
        <v>583</v>
      </c>
      <c r="E69" s="99">
        <f t="shared" si="0"/>
        <v>1370</v>
      </c>
      <c r="F69" s="42">
        <v>1483</v>
      </c>
      <c r="G69" s="101">
        <v>1731</v>
      </c>
      <c r="H69" s="43">
        <f t="shared" si="1"/>
        <v>3214</v>
      </c>
      <c r="I69" s="43">
        <f t="shared" si="2"/>
        <v>2270</v>
      </c>
      <c r="J69" s="43">
        <f t="shared" si="3"/>
        <v>2314</v>
      </c>
      <c r="K69" s="99">
        <f t="shared" si="4"/>
        <v>4584</v>
      </c>
      <c r="L69" s="42">
        <v>5433</v>
      </c>
    </row>
    <row r="70" spans="1:12" s="108" customFormat="1" ht="11.25" customHeight="1">
      <c r="A70" s="99" t="s">
        <v>73</v>
      </c>
      <c r="B70" s="42">
        <v>5074</v>
      </c>
      <c r="C70" s="42">
        <v>2297</v>
      </c>
      <c r="D70" s="101">
        <v>10800</v>
      </c>
      <c r="E70" s="99">
        <f t="shared" si="0"/>
        <v>18171</v>
      </c>
      <c r="F70" s="42">
        <v>861</v>
      </c>
      <c r="G70" s="101">
        <v>1433</v>
      </c>
      <c r="H70" s="43">
        <f t="shared" si="1"/>
        <v>2294</v>
      </c>
      <c r="I70" s="43">
        <f t="shared" si="2"/>
        <v>8232</v>
      </c>
      <c r="J70" s="43">
        <f t="shared" si="3"/>
        <v>12233</v>
      </c>
      <c r="K70" s="99">
        <f t="shared" si="4"/>
        <v>20465</v>
      </c>
      <c r="L70" s="42">
        <v>3007</v>
      </c>
    </row>
    <row r="71" spans="1:12" s="108" customFormat="1" ht="11.25" customHeight="1">
      <c r="A71" s="99" t="s">
        <v>74</v>
      </c>
      <c r="B71" s="42">
        <v>3411</v>
      </c>
      <c r="C71" s="42">
        <v>421</v>
      </c>
      <c r="D71" s="101">
        <v>14559</v>
      </c>
      <c r="E71" s="99">
        <f t="shared" si="0"/>
        <v>18391</v>
      </c>
      <c r="F71" s="42">
        <v>7778</v>
      </c>
      <c r="G71" s="101">
        <v>1746</v>
      </c>
      <c r="H71" s="43">
        <f t="shared" si="1"/>
        <v>9524</v>
      </c>
      <c r="I71" s="43">
        <f t="shared" si="2"/>
        <v>11610</v>
      </c>
      <c r="J71" s="43">
        <f t="shared" si="3"/>
        <v>16305</v>
      </c>
      <c r="K71" s="99">
        <f t="shared" si="4"/>
        <v>27915</v>
      </c>
      <c r="L71" s="42">
        <v>3177</v>
      </c>
    </row>
    <row r="72" spans="1:12" s="108" customFormat="1" ht="11.25" customHeight="1">
      <c r="A72" s="99" t="s">
        <v>75</v>
      </c>
      <c r="B72" s="42">
        <v>1</v>
      </c>
      <c r="C72" s="42">
        <v>142</v>
      </c>
      <c r="D72" s="101">
        <v>192</v>
      </c>
      <c r="E72" s="99">
        <f t="shared" si="0"/>
        <v>335</v>
      </c>
      <c r="F72" s="42">
        <v>0</v>
      </c>
      <c r="G72" s="101">
        <v>0</v>
      </c>
      <c r="H72" s="43">
        <f t="shared" si="1"/>
        <v>0</v>
      </c>
      <c r="I72" s="43">
        <f t="shared" si="2"/>
        <v>143</v>
      </c>
      <c r="J72" s="43">
        <f t="shared" si="3"/>
        <v>192</v>
      </c>
      <c r="K72" s="99">
        <f t="shared" si="4"/>
        <v>335</v>
      </c>
      <c r="L72" s="42">
        <v>36</v>
      </c>
    </row>
    <row r="73" spans="1:12" s="108" customFormat="1" ht="11.25" customHeight="1">
      <c r="A73" s="99" t="s">
        <v>76</v>
      </c>
      <c r="B73" s="42">
        <v>50470</v>
      </c>
      <c r="C73" s="42">
        <v>3074</v>
      </c>
      <c r="D73" s="101">
        <v>53145</v>
      </c>
      <c r="E73" s="99">
        <f t="shared" si="0"/>
        <v>106689</v>
      </c>
      <c r="F73" s="42">
        <v>6537</v>
      </c>
      <c r="G73" s="101">
        <v>5455</v>
      </c>
      <c r="H73" s="43">
        <f t="shared" si="1"/>
        <v>11992</v>
      </c>
      <c r="I73" s="43">
        <f t="shared" si="2"/>
        <v>60081</v>
      </c>
      <c r="J73" s="43">
        <f t="shared" si="3"/>
        <v>58600</v>
      </c>
      <c r="K73" s="99">
        <f t="shared" si="4"/>
        <v>118681</v>
      </c>
      <c r="L73" s="42">
        <v>547105</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89646</v>
      </c>
      <c r="C75" s="42">
        <v>0</v>
      </c>
      <c r="D75" s="101">
        <v>72544</v>
      </c>
      <c r="E75" s="99">
        <f t="shared" si="0"/>
        <v>162190</v>
      </c>
      <c r="F75" s="42">
        <v>76</v>
      </c>
      <c r="G75" s="101">
        <v>50</v>
      </c>
      <c r="H75" s="43">
        <f t="shared" si="1"/>
        <v>126</v>
      </c>
      <c r="I75" s="43">
        <f t="shared" si="2"/>
        <v>89722</v>
      </c>
      <c r="J75" s="43">
        <f t="shared" si="3"/>
        <v>72594</v>
      </c>
      <c r="K75" s="99">
        <f t="shared" si="4"/>
        <v>162316</v>
      </c>
      <c r="L75" s="42">
        <v>5942179</v>
      </c>
    </row>
    <row r="76" spans="1:12" s="108" customFormat="1" ht="11.25" customHeight="1">
      <c r="A76" s="99" t="s">
        <v>79</v>
      </c>
      <c r="B76" s="42">
        <v>90</v>
      </c>
      <c r="C76" s="42">
        <v>102</v>
      </c>
      <c r="D76" s="101">
        <v>230</v>
      </c>
      <c r="E76" s="99">
        <f t="shared" si="0"/>
        <v>422</v>
      </c>
      <c r="F76" s="42">
        <v>0</v>
      </c>
      <c r="G76" s="101">
        <v>0</v>
      </c>
      <c r="H76" s="43">
        <f t="shared" si="1"/>
        <v>0</v>
      </c>
      <c r="I76" s="43">
        <f t="shared" si="2"/>
        <v>192</v>
      </c>
      <c r="J76" s="43">
        <f t="shared" si="3"/>
        <v>230</v>
      </c>
      <c r="K76" s="99">
        <f t="shared" si="4"/>
        <v>422</v>
      </c>
      <c r="L76" s="42">
        <v>427</v>
      </c>
    </row>
    <row r="77" spans="1:12" s="108" customFormat="1" ht="11.25" customHeight="1">
      <c r="A77" s="99" t="s">
        <v>80</v>
      </c>
      <c r="B77" s="42">
        <v>332</v>
      </c>
      <c r="C77" s="42">
        <v>186</v>
      </c>
      <c r="D77" s="101">
        <v>211</v>
      </c>
      <c r="E77" s="99">
        <f t="shared" si="0"/>
        <v>729</v>
      </c>
      <c r="F77" s="42">
        <v>0</v>
      </c>
      <c r="G77" s="101">
        <v>82</v>
      </c>
      <c r="H77" s="43">
        <f t="shared" si="1"/>
        <v>82</v>
      </c>
      <c r="I77" s="43">
        <f t="shared" si="2"/>
        <v>518</v>
      </c>
      <c r="J77" s="43">
        <f t="shared" si="3"/>
        <v>293</v>
      </c>
      <c r="K77" s="99">
        <f t="shared" si="4"/>
        <v>811</v>
      </c>
      <c r="L77" s="42">
        <v>1558</v>
      </c>
    </row>
    <row r="78" spans="1:12" s="108" customFormat="1" ht="11.25" customHeight="1">
      <c r="A78" s="99" t="s">
        <v>81</v>
      </c>
      <c r="B78" s="42">
        <v>343</v>
      </c>
      <c r="C78" s="42">
        <v>0</v>
      </c>
      <c r="D78" s="101">
        <v>424</v>
      </c>
      <c r="E78" s="99">
        <f t="shared" si="0"/>
        <v>767</v>
      </c>
      <c r="F78" s="42">
        <v>60</v>
      </c>
      <c r="G78" s="101">
        <v>51</v>
      </c>
      <c r="H78" s="43">
        <f t="shared" si="1"/>
        <v>111</v>
      </c>
      <c r="I78" s="43">
        <f t="shared" si="2"/>
        <v>403</v>
      </c>
      <c r="J78" s="43">
        <f t="shared" si="3"/>
        <v>475</v>
      </c>
      <c r="K78" s="99">
        <f t="shared" si="4"/>
        <v>878</v>
      </c>
      <c r="L78" s="42">
        <v>0</v>
      </c>
    </row>
    <row r="79" spans="1:12" s="108" customFormat="1" ht="11.25" customHeight="1">
      <c r="A79" s="99" t="s">
        <v>82</v>
      </c>
      <c r="B79" s="42">
        <v>0</v>
      </c>
      <c r="C79" s="42">
        <v>134</v>
      </c>
      <c r="D79" s="101">
        <v>188</v>
      </c>
      <c r="E79" s="99">
        <f t="shared" si="0"/>
        <v>322</v>
      </c>
      <c r="F79" s="42">
        <v>50</v>
      </c>
      <c r="G79" s="101">
        <v>52</v>
      </c>
      <c r="H79" s="43">
        <f t="shared" si="1"/>
        <v>102</v>
      </c>
      <c r="I79" s="43">
        <f t="shared" si="2"/>
        <v>184</v>
      </c>
      <c r="J79" s="43">
        <f t="shared" si="3"/>
        <v>240</v>
      </c>
      <c r="K79" s="99">
        <f t="shared" si="4"/>
        <v>424</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301</v>
      </c>
      <c r="C81" s="42">
        <v>65</v>
      </c>
      <c r="D81" s="101">
        <v>733</v>
      </c>
      <c r="E81" s="99">
        <f t="shared" si="0"/>
        <v>1099</v>
      </c>
      <c r="F81" s="42">
        <v>1569</v>
      </c>
      <c r="G81" s="101">
        <v>1391</v>
      </c>
      <c r="H81" s="43">
        <f t="shared" si="1"/>
        <v>2960</v>
      </c>
      <c r="I81" s="43">
        <f t="shared" si="2"/>
        <v>1935</v>
      </c>
      <c r="J81" s="43">
        <f t="shared" si="3"/>
        <v>2124</v>
      </c>
      <c r="K81" s="99">
        <f t="shared" si="4"/>
        <v>4059</v>
      </c>
      <c r="L81" s="42">
        <v>1314</v>
      </c>
    </row>
    <row r="82" spans="1:12" s="108" customFormat="1" ht="11.25" customHeight="1">
      <c r="A82" s="99" t="s">
        <v>85</v>
      </c>
      <c r="B82" s="42">
        <v>4307</v>
      </c>
      <c r="C82" s="42">
        <v>70</v>
      </c>
      <c r="D82" s="101">
        <v>5300</v>
      </c>
      <c r="E82" s="99">
        <f t="shared" si="0"/>
        <v>9677</v>
      </c>
      <c r="F82" s="42">
        <v>61</v>
      </c>
      <c r="G82" s="101">
        <v>133</v>
      </c>
      <c r="H82" s="43">
        <f t="shared" si="1"/>
        <v>194</v>
      </c>
      <c r="I82" s="43">
        <f t="shared" si="2"/>
        <v>4438</v>
      </c>
      <c r="J82" s="43">
        <f t="shared" si="3"/>
        <v>5433</v>
      </c>
      <c r="K82" s="99">
        <f t="shared" si="4"/>
        <v>9871</v>
      </c>
      <c r="L82" s="42">
        <v>31890</v>
      </c>
    </row>
    <row r="83" spans="1:12" s="108" customFormat="1" ht="11.25" customHeight="1">
      <c r="A83" s="99" t="s">
        <v>86</v>
      </c>
      <c r="B83" s="42">
        <v>246</v>
      </c>
      <c r="C83" s="42">
        <v>290</v>
      </c>
      <c r="D83" s="101">
        <v>617</v>
      </c>
      <c r="E83" s="99">
        <f t="shared" si="0"/>
        <v>1153</v>
      </c>
      <c r="F83" s="42">
        <v>842</v>
      </c>
      <c r="G83" s="101">
        <v>10256</v>
      </c>
      <c r="H83" s="43">
        <f t="shared" si="1"/>
        <v>11098</v>
      </c>
      <c r="I83" s="43">
        <f t="shared" si="2"/>
        <v>1378</v>
      </c>
      <c r="J83" s="43">
        <f t="shared" si="3"/>
        <v>10873</v>
      </c>
      <c r="K83" s="99">
        <f t="shared" si="4"/>
        <v>12251</v>
      </c>
      <c r="L83" s="42">
        <v>2785</v>
      </c>
    </row>
    <row r="84" spans="1:12" s="108" customFormat="1" ht="11.25" customHeight="1">
      <c r="A84" s="99" t="s">
        <v>87</v>
      </c>
      <c r="B84" s="42">
        <v>31</v>
      </c>
      <c r="C84" s="42">
        <v>8</v>
      </c>
      <c r="D84" s="101">
        <v>33</v>
      </c>
      <c r="E84" s="99">
        <f t="shared" si="0"/>
        <v>72</v>
      </c>
      <c r="F84" s="42">
        <v>476</v>
      </c>
      <c r="G84" s="101">
        <v>497</v>
      </c>
      <c r="H84" s="43">
        <f t="shared" si="1"/>
        <v>973</v>
      </c>
      <c r="I84" s="43">
        <f t="shared" si="2"/>
        <v>515</v>
      </c>
      <c r="J84" s="43">
        <f t="shared" si="3"/>
        <v>530</v>
      </c>
      <c r="K84" s="99">
        <f t="shared" si="4"/>
        <v>1045</v>
      </c>
      <c r="L84" s="42">
        <v>336</v>
      </c>
    </row>
    <row r="85" spans="1:12" s="108" customFormat="1" ht="11.25" customHeight="1">
      <c r="A85" s="99" t="s">
        <v>88</v>
      </c>
      <c r="B85" s="42">
        <v>7</v>
      </c>
      <c r="C85" s="42">
        <v>0</v>
      </c>
      <c r="D85" s="101">
        <v>2</v>
      </c>
      <c r="E85" s="99">
        <f t="shared" si="0"/>
        <v>9</v>
      </c>
      <c r="F85" s="42">
        <v>20</v>
      </c>
      <c r="G85" s="101">
        <v>15</v>
      </c>
      <c r="H85" s="43">
        <f t="shared" si="1"/>
        <v>35</v>
      </c>
      <c r="I85" s="43">
        <f t="shared" si="2"/>
        <v>27</v>
      </c>
      <c r="J85" s="43">
        <f t="shared" si="3"/>
        <v>17</v>
      </c>
      <c r="K85" s="99">
        <f t="shared" si="4"/>
        <v>44</v>
      </c>
      <c r="L85" s="42">
        <v>46</v>
      </c>
    </row>
    <row r="86" spans="1:12" s="108" customFormat="1" ht="11.25" customHeight="1">
      <c r="A86" s="99" t="s">
        <v>89</v>
      </c>
      <c r="B86" s="42">
        <v>1462</v>
      </c>
      <c r="C86" s="42">
        <v>5219</v>
      </c>
      <c r="D86" s="101">
        <v>6758</v>
      </c>
      <c r="E86" s="99">
        <f t="shared" si="0"/>
        <v>13439</v>
      </c>
      <c r="F86" s="42">
        <v>42658</v>
      </c>
      <c r="G86" s="101">
        <v>44244</v>
      </c>
      <c r="H86" s="43">
        <f t="shared" si="1"/>
        <v>86902</v>
      </c>
      <c r="I86" s="43">
        <f t="shared" si="2"/>
        <v>49339</v>
      </c>
      <c r="J86" s="43">
        <f t="shared" si="3"/>
        <v>51002</v>
      </c>
      <c r="K86" s="99">
        <f t="shared" si="4"/>
        <v>100341</v>
      </c>
      <c r="L86" s="42">
        <v>90506</v>
      </c>
    </row>
    <row r="87" spans="1:12" s="108" customFormat="1" ht="11.25" customHeight="1">
      <c r="A87" s="99" t="s">
        <v>90</v>
      </c>
      <c r="B87" s="42">
        <v>394</v>
      </c>
      <c r="C87" s="42">
        <v>285</v>
      </c>
      <c r="D87" s="101">
        <v>956</v>
      </c>
      <c r="E87" s="99">
        <f t="shared" si="0"/>
        <v>1635</v>
      </c>
      <c r="F87" s="42">
        <v>447</v>
      </c>
      <c r="G87" s="101">
        <v>506</v>
      </c>
      <c r="H87" s="43">
        <f t="shared" si="1"/>
        <v>953</v>
      </c>
      <c r="I87" s="43">
        <f t="shared" si="2"/>
        <v>1126</v>
      </c>
      <c r="J87" s="43">
        <f t="shared" si="3"/>
        <v>1462</v>
      </c>
      <c r="K87" s="99">
        <f t="shared" si="4"/>
        <v>2588</v>
      </c>
      <c r="L87" s="42">
        <v>7493</v>
      </c>
    </row>
    <row r="88" spans="1:12" s="108" customFormat="1" ht="11.25" customHeight="1">
      <c r="A88" s="99" t="s">
        <v>91</v>
      </c>
      <c r="B88" s="42">
        <v>5266</v>
      </c>
      <c r="C88" s="42">
        <v>58</v>
      </c>
      <c r="D88" s="101">
        <v>5243</v>
      </c>
      <c r="E88" s="99">
        <f t="shared" si="0"/>
        <v>10567</v>
      </c>
      <c r="F88" s="42">
        <v>297</v>
      </c>
      <c r="G88" s="101">
        <v>230</v>
      </c>
      <c r="H88" s="43">
        <f t="shared" si="1"/>
        <v>527</v>
      </c>
      <c r="I88" s="43">
        <f t="shared" si="2"/>
        <v>5621</v>
      </c>
      <c r="J88" s="43">
        <f t="shared" si="3"/>
        <v>5473</v>
      </c>
      <c r="K88" s="99">
        <f t="shared" si="4"/>
        <v>11094</v>
      </c>
      <c r="L88" s="42">
        <v>6129</v>
      </c>
    </row>
    <row r="89" spans="1:12" s="108" customFormat="1" ht="11.25" customHeight="1">
      <c r="A89" s="99" t="s">
        <v>92</v>
      </c>
      <c r="B89" s="42">
        <v>129</v>
      </c>
      <c r="C89" s="42">
        <v>0</v>
      </c>
      <c r="D89" s="101">
        <v>154</v>
      </c>
      <c r="E89" s="99">
        <f t="shared" si="0"/>
        <v>283</v>
      </c>
      <c r="F89" s="42">
        <v>14</v>
      </c>
      <c r="G89" s="101">
        <v>15</v>
      </c>
      <c r="H89" s="43">
        <f t="shared" si="1"/>
        <v>29</v>
      </c>
      <c r="I89" s="43">
        <f t="shared" si="2"/>
        <v>143</v>
      </c>
      <c r="J89" s="43">
        <f t="shared" si="3"/>
        <v>169</v>
      </c>
      <c r="K89" s="99">
        <f t="shared" si="4"/>
        <v>312</v>
      </c>
      <c r="L89" s="42">
        <v>206</v>
      </c>
    </row>
    <row r="90" spans="1:12" s="108" customFormat="1" ht="11.25" customHeight="1">
      <c r="A90" s="99" t="s">
        <v>93</v>
      </c>
      <c r="B90" s="42">
        <v>17289</v>
      </c>
      <c r="C90" s="42">
        <v>11964</v>
      </c>
      <c r="D90" s="101">
        <v>40935</v>
      </c>
      <c r="E90" s="99">
        <f t="shared" si="0"/>
        <v>70188</v>
      </c>
      <c r="F90" s="42">
        <v>2192</v>
      </c>
      <c r="G90" s="101">
        <v>3994</v>
      </c>
      <c r="H90" s="43">
        <f t="shared" si="1"/>
        <v>6186</v>
      </c>
      <c r="I90" s="43">
        <f t="shared" si="2"/>
        <v>31445</v>
      </c>
      <c r="J90" s="43">
        <f t="shared" si="3"/>
        <v>44929</v>
      </c>
      <c r="K90" s="99">
        <f t="shared" si="4"/>
        <v>76374</v>
      </c>
      <c r="L90" s="42">
        <v>85896</v>
      </c>
    </row>
    <row r="91" spans="1:12" s="108" customFormat="1" ht="11.25" customHeight="1">
      <c r="A91" s="99" t="s">
        <v>94</v>
      </c>
      <c r="B91" s="42">
        <v>20136</v>
      </c>
      <c r="C91" s="42">
        <v>1345</v>
      </c>
      <c r="D91" s="101">
        <v>23304</v>
      </c>
      <c r="E91" s="99">
        <f t="shared" si="0"/>
        <v>44785</v>
      </c>
      <c r="F91" s="42">
        <v>4860</v>
      </c>
      <c r="G91" s="101">
        <v>5379</v>
      </c>
      <c r="H91" s="43">
        <f t="shared" si="1"/>
        <v>10239</v>
      </c>
      <c r="I91" s="43">
        <f t="shared" si="2"/>
        <v>26341</v>
      </c>
      <c r="J91" s="43">
        <f t="shared" si="3"/>
        <v>28683</v>
      </c>
      <c r="K91" s="99">
        <f t="shared" si="4"/>
        <v>55024</v>
      </c>
      <c r="L91" s="42">
        <v>453841</v>
      </c>
    </row>
    <row r="92" spans="1:12" s="108" customFormat="1" ht="11.25" customHeight="1">
      <c r="A92" s="99" t="s">
        <v>95</v>
      </c>
      <c r="B92" s="42">
        <v>42638</v>
      </c>
      <c r="C92" s="42">
        <v>95</v>
      </c>
      <c r="D92" s="101">
        <v>53859</v>
      </c>
      <c r="E92" s="99">
        <f t="shared" si="0"/>
        <v>96592</v>
      </c>
      <c r="F92" s="42">
        <v>577</v>
      </c>
      <c r="G92" s="101">
        <v>1503</v>
      </c>
      <c r="H92" s="43">
        <f t="shared" si="1"/>
        <v>2080</v>
      </c>
      <c r="I92" s="43">
        <f t="shared" si="2"/>
        <v>43310</v>
      </c>
      <c r="J92" s="43">
        <f t="shared" si="3"/>
        <v>55362</v>
      </c>
      <c r="K92" s="99">
        <f t="shared" si="4"/>
        <v>98672</v>
      </c>
      <c r="L92" s="42">
        <v>660637</v>
      </c>
    </row>
    <row r="93" spans="1:12" s="108" customFormat="1" ht="11.25" customHeight="1">
      <c r="A93" s="99" t="s">
        <v>96</v>
      </c>
      <c r="B93" s="42">
        <v>50667</v>
      </c>
      <c r="C93" s="42">
        <v>6004</v>
      </c>
      <c r="D93" s="101">
        <v>54682</v>
      </c>
      <c r="E93" s="99">
        <f t="shared" si="0"/>
        <v>111353</v>
      </c>
      <c r="F93" s="42">
        <v>38789</v>
      </c>
      <c r="G93" s="101">
        <v>29137</v>
      </c>
      <c r="H93" s="43">
        <f t="shared" si="1"/>
        <v>67926</v>
      </c>
      <c r="I93" s="43">
        <f t="shared" si="2"/>
        <v>95460</v>
      </c>
      <c r="J93" s="43">
        <f t="shared" si="3"/>
        <v>83819</v>
      </c>
      <c r="K93" s="99">
        <f t="shared" si="4"/>
        <v>179279</v>
      </c>
      <c r="L93" s="42">
        <v>402203</v>
      </c>
    </row>
    <row r="94" spans="1:12" s="108" customFormat="1" ht="11.25" customHeight="1">
      <c r="A94" s="99" t="s">
        <v>97</v>
      </c>
      <c r="B94" s="42">
        <v>8</v>
      </c>
      <c r="C94" s="42">
        <v>46</v>
      </c>
      <c r="D94" s="101">
        <v>115</v>
      </c>
      <c r="E94" s="99">
        <f t="shared" si="0"/>
        <v>169</v>
      </c>
      <c r="F94" s="42">
        <v>370</v>
      </c>
      <c r="G94" s="101">
        <v>205</v>
      </c>
      <c r="H94" s="43">
        <f t="shared" si="1"/>
        <v>575</v>
      </c>
      <c r="I94" s="43">
        <f t="shared" si="2"/>
        <v>424</v>
      </c>
      <c r="J94" s="43">
        <f t="shared" si="3"/>
        <v>320</v>
      </c>
      <c r="K94" s="99">
        <f t="shared" si="4"/>
        <v>744</v>
      </c>
      <c r="L94" s="42">
        <v>0</v>
      </c>
    </row>
    <row r="95" spans="1:12" s="108" customFormat="1" ht="11.25" customHeight="1">
      <c r="A95" s="99" t="s">
        <v>98</v>
      </c>
      <c r="B95" s="42">
        <v>33611</v>
      </c>
      <c r="C95" s="42">
        <v>435</v>
      </c>
      <c r="D95" s="101">
        <v>35751</v>
      </c>
      <c r="E95" s="99">
        <f t="shared" si="0"/>
        <v>69797</v>
      </c>
      <c r="F95" s="42">
        <v>13965</v>
      </c>
      <c r="G95" s="101">
        <v>21113</v>
      </c>
      <c r="H95" s="43">
        <f t="shared" si="1"/>
        <v>35078</v>
      </c>
      <c r="I95" s="43">
        <f t="shared" si="2"/>
        <v>48011</v>
      </c>
      <c r="J95" s="43">
        <f t="shared" si="3"/>
        <v>56864</v>
      </c>
      <c r="K95" s="99">
        <f t="shared" si="4"/>
        <v>104875</v>
      </c>
      <c r="L95" s="42">
        <v>711583</v>
      </c>
    </row>
    <row r="96" spans="1:12" s="108" customFormat="1" ht="11.25" customHeight="1">
      <c r="A96" s="99" t="s">
        <v>99</v>
      </c>
      <c r="B96" s="42">
        <v>390</v>
      </c>
      <c r="C96" s="42">
        <v>0</v>
      </c>
      <c r="D96" s="101">
        <v>514</v>
      </c>
      <c r="E96" s="99">
        <f t="shared" si="0"/>
        <v>904</v>
      </c>
      <c r="F96" s="42">
        <v>14</v>
      </c>
      <c r="G96" s="101">
        <v>0</v>
      </c>
      <c r="H96" s="43">
        <f t="shared" si="1"/>
        <v>14</v>
      </c>
      <c r="I96" s="43">
        <f t="shared" si="2"/>
        <v>404</v>
      </c>
      <c r="J96" s="43">
        <f t="shared" si="3"/>
        <v>514</v>
      </c>
      <c r="K96" s="99">
        <f t="shared" si="4"/>
        <v>918</v>
      </c>
      <c r="L96" s="42">
        <v>10</v>
      </c>
    </row>
    <row r="97" spans="1:12" s="108" customFormat="1" ht="11.25" customHeight="1">
      <c r="A97" s="99" t="s">
        <v>100</v>
      </c>
      <c r="B97" s="42">
        <v>1974</v>
      </c>
      <c r="C97" s="42">
        <v>83</v>
      </c>
      <c r="D97" s="101">
        <v>3524</v>
      </c>
      <c r="E97" s="99">
        <f t="shared" si="0"/>
        <v>5581</v>
      </c>
      <c r="F97" s="42">
        <v>55</v>
      </c>
      <c r="G97" s="101">
        <v>93</v>
      </c>
      <c r="H97" s="43">
        <f t="shared" si="1"/>
        <v>148</v>
      </c>
      <c r="I97" s="43">
        <f t="shared" si="2"/>
        <v>2112</v>
      </c>
      <c r="J97" s="43">
        <f t="shared" si="3"/>
        <v>3617</v>
      </c>
      <c r="K97" s="99">
        <f t="shared" si="4"/>
        <v>5729</v>
      </c>
      <c r="L97" s="42">
        <v>0</v>
      </c>
    </row>
    <row r="98" spans="1:12" s="108" customFormat="1" ht="11.25" customHeight="1">
      <c r="A98" s="99" t="s">
        <v>101</v>
      </c>
      <c r="B98" s="42">
        <v>486</v>
      </c>
      <c r="C98" s="42">
        <v>7</v>
      </c>
      <c r="D98" s="101">
        <v>626</v>
      </c>
      <c r="E98" s="99">
        <f t="shared" si="0"/>
        <v>1119</v>
      </c>
      <c r="F98" s="42">
        <v>635</v>
      </c>
      <c r="G98" s="101">
        <v>394</v>
      </c>
      <c r="H98" s="43">
        <f t="shared" si="1"/>
        <v>1029</v>
      </c>
      <c r="I98" s="43">
        <f t="shared" si="2"/>
        <v>1128</v>
      </c>
      <c r="J98" s="43">
        <f t="shared" si="3"/>
        <v>1020</v>
      </c>
      <c r="K98" s="99">
        <f t="shared" si="4"/>
        <v>2148</v>
      </c>
      <c r="L98" s="42">
        <v>183</v>
      </c>
    </row>
    <row r="99" spans="1:12" s="108" customFormat="1" ht="11.25" customHeight="1">
      <c r="A99" s="99" t="s">
        <v>102</v>
      </c>
      <c r="B99" s="42">
        <v>105</v>
      </c>
      <c r="C99" s="42">
        <v>65</v>
      </c>
      <c r="D99" s="101">
        <v>69</v>
      </c>
      <c r="E99" s="99">
        <f t="shared" si="0"/>
        <v>239</v>
      </c>
      <c r="F99" s="42">
        <v>285</v>
      </c>
      <c r="G99" s="101">
        <v>182</v>
      </c>
      <c r="H99" s="43">
        <f t="shared" si="1"/>
        <v>467</v>
      </c>
      <c r="I99" s="43">
        <f t="shared" si="2"/>
        <v>455</v>
      </c>
      <c r="J99" s="43">
        <f t="shared" si="3"/>
        <v>251</v>
      </c>
      <c r="K99" s="99">
        <f t="shared" si="4"/>
        <v>706</v>
      </c>
      <c r="L99" s="42">
        <v>1707</v>
      </c>
    </row>
    <row r="100" spans="1:12" s="108" customFormat="1" ht="11.25" customHeight="1">
      <c r="A100" s="99" t="s">
        <v>103</v>
      </c>
      <c r="B100" s="42">
        <v>4</v>
      </c>
      <c r="C100" s="42">
        <v>0</v>
      </c>
      <c r="D100" s="101">
        <v>3</v>
      </c>
      <c r="E100" s="99">
        <f t="shared" si="0"/>
        <v>7</v>
      </c>
      <c r="F100" s="42">
        <v>0</v>
      </c>
      <c r="G100" s="101">
        <v>0</v>
      </c>
      <c r="H100" s="43">
        <f t="shared" si="1"/>
        <v>0</v>
      </c>
      <c r="I100" s="43">
        <f t="shared" si="2"/>
        <v>4</v>
      </c>
      <c r="J100" s="43">
        <f t="shared" si="3"/>
        <v>3</v>
      </c>
      <c r="K100" s="99">
        <f t="shared" si="4"/>
        <v>7</v>
      </c>
      <c r="L100" s="42">
        <v>10</v>
      </c>
    </row>
    <row r="101" spans="1:12" s="108" customFormat="1" ht="11.25" customHeight="1">
      <c r="A101" s="99" t="s">
        <v>104</v>
      </c>
      <c r="B101" s="42">
        <v>789</v>
      </c>
      <c r="C101" s="42">
        <v>26</v>
      </c>
      <c r="D101" s="101">
        <v>634</v>
      </c>
      <c r="E101" s="99">
        <f t="shared" si="0"/>
        <v>1449</v>
      </c>
      <c r="F101" s="42">
        <v>38587</v>
      </c>
      <c r="G101" s="101">
        <v>28408</v>
      </c>
      <c r="H101" s="43">
        <f t="shared" si="1"/>
        <v>66995</v>
      </c>
      <c r="I101" s="43">
        <f t="shared" si="2"/>
        <v>39402</v>
      </c>
      <c r="J101" s="43">
        <f t="shared" si="3"/>
        <v>29042</v>
      </c>
      <c r="K101" s="99">
        <f t="shared" si="4"/>
        <v>68444</v>
      </c>
      <c r="L101" s="42">
        <v>120966</v>
      </c>
    </row>
    <row r="102" spans="1:12" s="108" customFormat="1" ht="11.25" customHeight="1">
      <c r="A102" s="99" t="s">
        <v>105</v>
      </c>
      <c r="B102" s="42">
        <v>17274</v>
      </c>
      <c r="C102" s="42">
        <v>0</v>
      </c>
      <c r="D102" s="101">
        <v>1662</v>
      </c>
      <c r="E102" s="99">
        <f t="shared" si="0"/>
        <v>18936</v>
      </c>
      <c r="F102" s="42">
        <v>0</v>
      </c>
      <c r="G102" s="101">
        <v>18361</v>
      </c>
      <c r="H102" s="43">
        <f t="shared" si="1"/>
        <v>18361</v>
      </c>
      <c r="I102" s="43">
        <f t="shared" si="2"/>
        <v>17274</v>
      </c>
      <c r="J102" s="43">
        <f t="shared" si="3"/>
        <v>20023</v>
      </c>
      <c r="K102" s="99">
        <f t="shared" si="4"/>
        <v>37297</v>
      </c>
      <c r="L102" s="42">
        <v>122</v>
      </c>
    </row>
    <row r="103" spans="1:12" s="108" customFormat="1" ht="11.25" customHeight="1">
      <c r="A103" s="99" t="s">
        <v>106</v>
      </c>
      <c r="B103" s="42">
        <v>514</v>
      </c>
      <c r="C103" s="42">
        <v>100</v>
      </c>
      <c r="D103" s="101">
        <v>384</v>
      </c>
      <c r="E103" s="99">
        <f t="shared" si="0"/>
        <v>998</v>
      </c>
      <c r="F103" s="42">
        <v>64697</v>
      </c>
      <c r="G103" s="101">
        <v>82974</v>
      </c>
      <c r="H103" s="43">
        <f t="shared" si="1"/>
        <v>147671</v>
      </c>
      <c r="I103" s="43">
        <f t="shared" si="2"/>
        <v>65311</v>
      </c>
      <c r="J103" s="43">
        <f t="shared" si="3"/>
        <v>83358</v>
      </c>
      <c r="K103" s="99">
        <f t="shared" si="4"/>
        <v>148669</v>
      </c>
      <c r="L103" s="42">
        <v>111168</v>
      </c>
    </row>
    <row r="104" spans="1:12" s="108" customFormat="1" ht="11.25" customHeight="1">
      <c r="A104" s="99" t="s">
        <v>107</v>
      </c>
      <c r="B104" s="42">
        <v>123</v>
      </c>
      <c r="C104" s="42">
        <v>0</v>
      </c>
      <c r="D104" s="101">
        <v>50</v>
      </c>
      <c r="E104" s="99">
        <f t="shared" si="0"/>
        <v>173</v>
      </c>
      <c r="F104" s="42">
        <v>97</v>
      </c>
      <c r="G104" s="101">
        <v>85</v>
      </c>
      <c r="H104" s="43">
        <f t="shared" si="1"/>
        <v>182</v>
      </c>
      <c r="I104" s="43">
        <f t="shared" si="2"/>
        <v>220</v>
      </c>
      <c r="J104" s="43">
        <f t="shared" si="3"/>
        <v>135</v>
      </c>
      <c r="K104" s="99">
        <f t="shared" si="4"/>
        <v>355</v>
      </c>
      <c r="L104" s="42">
        <v>338</v>
      </c>
    </row>
    <row r="105" spans="1:12" s="108" customFormat="1" ht="11.25" customHeight="1">
      <c r="A105" s="99" t="s">
        <v>108</v>
      </c>
      <c r="B105" s="42">
        <v>8112</v>
      </c>
      <c r="C105" s="42">
        <v>4566</v>
      </c>
      <c r="D105" s="101">
        <v>15791</v>
      </c>
      <c r="E105" s="99">
        <f t="shared" si="0"/>
        <v>28469</v>
      </c>
      <c r="F105" s="42">
        <v>2217</v>
      </c>
      <c r="G105" s="101">
        <v>3080</v>
      </c>
      <c r="H105" s="43">
        <f t="shared" si="1"/>
        <v>5297</v>
      </c>
      <c r="I105" s="43">
        <f t="shared" si="2"/>
        <v>14895</v>
      </c>
      <c r="J105" s="43">
        <f t="shared" si="3"/>
        <v>18871</v>
      </c>
      <c r="K105" s="99">
        <f t="shared" si="4"/>
        <v>33766</v>
      </c>
      <c r="L105" s="42">
        <v>42009</v>
      </c>
    </row>
    <row r="106" spans="1:12" s="108" customFormat="1" ht="11.25" customHeight="1">
      <c r="A106" s="99" t="s">
        <v>109</v>
      </c>
      <c r="B106" s="42">
        <v>2003</v>
      </c>
      <c r="C106" s="42">
        <v>873</v>
      </c>
      <c r="D106" s="101">
        <v>2786</v>
      </c>
      <c r="E106" s="99">
        <f t="shared" si="0"/>
        <v>5662</v>
      </c>
      <c r="F106" s="42">
        <v>1388</v>
      </c>
      <c r="G106" s="101">
        <v>1697</v>
      </c>
      <c r="H106" s="43">
        <f t="shared" si="1"/>
        <v>3085</v>
      </c>
      <c r="I106" s="43">
        <f t="shared" si="2"/>
        <v>4264</v>
      </c>
      <c r="J106" s="43">
        <f t="shared" si="3"/>
        <v>4483</v>
      </c>
      <c r="K106" s="99">
        <f t="shared" si="4"/>
        <v>8747</v>
      </c>
      <c r="L106" s="42">
        <v>46850</v>
      </c>
    </row>
    <row r="107" spans="1:12" s="108" customFormat="1" ht="11.25" customHeight="1">
      <c r="A107" s="99" t="s">
        <v>110</v>
      </c>
      <c r="B107" s="42">
        <v>37118</v>
      </c>
      <c r="C107" s="42">
        <v>23154</v>
      </c>
      <c r="D107" s="101">
        <v>100364</v>
      </c>
      <c r="E107" s="99">
        <f t="shared" si="0"/>
        <v>160636</v>
      </c>
      <c r="F107" s="42">
        <v>6059</v>
      </c>
      <c r="G107" s="101">
        <v>8503</v>
      </c>
      <c r="H107" s="43">
        <f t="shared" si="1"/>
        <v>14562</v>
      </c>
      <c r="I107" s="43">
        <f t="shared" si="2"/>
        <v>66331</v>
      </c>
      <c r="J107" s="43">
        <f t="shared" si="3"/>
        <v>108867</v>
      </c>
      <c r="K107" s="99">
        <f t="shared" si="4"/>
        <v>175198</v>
      </c>
      <c r="L107" s="42">
        <v>256069</v>
      </c>
    </row>
    <row r="108" spans="1:12" s="108" customFormat="1" ht="11.25" customHeight="1">
      <c r="A108" s="99" t="s">
        <v>111</v>
      </c>
      <c r="B108" s="42">
        <v>51030</v>
      </c>
      <c r="C108" s="42">
        <v>9870</v>
      </c>
      <c r="D108" s="101">
        <v>79374</v>
      </c>
      <c r="E108" s="99">
        <f t="shared" si="0"/>
        <v>140274</v>
      </c>
      <c r="F108" s="42">
        <v>3482</v>
      </c>
      <c r="G108" s="101">
        <v>2917</v>
      </c>
      <c r="H108" s="43">
        <f t="shared" si="1"/>
        <v>6399</v>
      </c>
      <c r="I108" s="43">
        <f t="shared" si="2"/>
        <v>64382</v>
      </c>
      <c r="J108" s="43">
        <f t="shared" si="3"/>
        <v>82291</v>
      </c>
      <c r="K108" s="99">
        <f t="shared" si="4"/>
        <v>146673</v>
      </c>
      <c r="L108" s="42">
        <v>281420</v>
      </c>
    </row>
    <row r="109" spans="1:12" s="108" customFormat="1" ht="11.25" customHeight="1">
      <c r="A109" s="99" t="s">
        <v>112</v>
      </c>
      <c r="B109" s="42">
        <v>982</v>
      </c>
      <c r="C109" s="42">
        <v>965</v>
      </c>
      <c r="D109" s="101">
        <v>3274</v>
      </c>
      <c r="E109" s="99">
        <f t="shared" si="0"/>
        <v>5221</v>
      </c>
      <c r="F109" s="42">
        <v>145</v>
      </c>
      <c r="G109" s="101">
        <v>270</v>
      </c>
      <c r="H109" s="43">
        <f t="shared" si="1"/>
        <v>415</v>
      </c>
      <c r="I109" s="43">
        <f t="shared" si="2"/>
        <v>2092</v>
      </c>
      <c r="J109" s="43">
        <f t="shared" si="3"/>
        <v>3544</v>
      </c>
      <c r="K109" s="99">
        <f t="shared" si="4"/>
        <v>5636</v>
      </c>
      <c r="L109" s="42">
        <v>0</v>
      </c>
    </row>
    <row r="110" spans="1:12" s="108" customFormat="1" ht="11.25" customHeight="1">
      <c r="A110" s="99" t="s">
        <v>113</v>
      </c>
      <c r="B110" s="42">
        <v>630</v>
      </c>
      <c r="C110" s="42">
        <v>2437</v>
      </c>
      <c r="D110" s="101">
        <v>777</v>
      </c>
      <c r="E110" s="99">
        <f t="shared" si="0"/>
        <v>3844</v>
      </c>
      <c r="F110" s="42">
        <v>501</v>
      </c>
      <c r="G110" s="101">
        <v>541</v>
      </c>
      <c r="H110" s="43">
        <f t="shared" si="1"/>
        <v>1042</v>
      </c>
      <c r="I110" s="43">
        <f t="shared" si="2"/>
        <v>3568</v>
      </c>
      <c r="J110" s="43">
        <f t="shared" si="3"/>
        <v>1318</v>
      </c>
      <c r="K110" s="99">
        <f t="shared" si="4"/>
        <v>4886</v>
      </c>
      <c r="L110" s="42">
        <v>644</v>
      </c>
    </row>
    <row r="111" spans="1:12" s="108" customFormat="1" ht="11.25" customHeight="1">
      <c r="A111" s="99" t="s">
        <v>114</v>
      </c>
      <c r="B111" s="42">
        <v>193</v>
      </c>
      <c r="C111" s="42">
        <v>12</v>
      </c>
      <c r="D111" s="101">
        <v>104</v>
      </c>
      <c r="E111" s="99">
        <f t="shared" si="0"/>
        <v>309</v>
      </c>
      <c r="F111" s="42">
        <v>246</v>
      </c>
      <c r="G111" s="101">
        <v>94</v>
      </c>
      <c r="H111" s="43">
        <f t="shared" si="1"/>
        <v>340</v>
      </c>
      <c r="I111" s="43">
        <f t="shared" si="2"/>
        <v>451</v>
      </c>
      <c r="J111" s="43">
        <f t="shared" si="3"/>
        <v>198</v>
      </c>
      <c r="K111" s="99">
        <f t="shared" si="4"/>
        <v>649</v>
      </c>
      <c r="L111" s="42">
        <v>834</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10410</v>
      </c>
      <c r="C113" s="42">
        <v>50</v>
      </c>
      <c r="D113" s="101">
        <v>11083</v>
      </c>
      <c r="E113" s="99">
        <f t="shared" si="0"/>
        <v>21543</v>
      </c>
      <c r="F113" s="42">
        <v>1371</v>
      </c>
      <c r="G113" s="101">
        <v>969</v>
      </c>
      <c r="H113" s="43">
        <f t="shared" si="1"/>
        <v>2340</v>
      </c>
      <c r="I113" s="43">
        <f t="shared" si="2"/>
        <v>11831</v>
      </c>
      <c r="J113" s="43">
        <f t="shared" si="3"/>
        <v>12052</v>
      </c>
      <c r="K113" s="99">
        <f t="shared" si="4"/>
        <v>23883</v>
      </c>
      <c r="L113" s="42">
        <v>233247</v>
      </c>
    </row>
    <row r="114" spans="1:12" s="108" customFormat="1" ht="11.25" customHeight="1">
      <c r="A114" s="99" t="s">
        <v>137</v>
      </c>
      <c r="B114" s="42">
        <v>0</v>
      </c>
      <c r="C114" s="42">
        <v>0</v>
      </c>
      <c r="D114" s="101">
        <v>0</v>
      </c>
      <c r="E114" s="99">
        <f t="shared" si="0"/>
        <v>0</v>
      </c>
      <c r="F114" s="42">
        <v>0</v>
      </c>
      <c r="G114" s="101">
        <v>5</v>
      </c>
      <c r="H114" s="43">
        <f t="shared" si="1"/>
        <v>5</v>
      </c>
      <c r="I114" s="43">
        <f t="shared" si="2"/>
        <v>0</v>
      </c>
      <c r="J114" s="43">
        <f t="shared" si="3"/>
        <v>5</v>
      </c>
      <c r="K114" s="99">
        <f t="shared" si="4"/>
        <v>5</v>
      </c>
      <c r="L114" s="42">
        <v>0</v>
      </c>
    </row>
    <row r="115" spans="1:12" s="108" customFormat="1" ht="11.25" customHeight="1">
      <c r="A115" s="99" t="s">
        <v>118</v>
      </c>
      <c r="B115" s="42">
        <v>796</v>
      </c>
      <c r="C115" s="42">
        <v>129</v>
      </c>
      <c r="D115" s="101">
        <v>449</v>
      </c>
      <c r="E115" s="99">
        <f t="shared" si="0"/>
        <v>1374</v>
      </c>
      <c r="F115" s="42">
        <v>2778</v>
      </c>
      <c r="G115" s="101">
        <v>975</v>
      </c>
      <c r="H115" s="43">
        <f t="shared" si="1"/>
        <v>3753</v>
      </c>
      <c r="I115" s="43">
        <f t="shared" si="2"/>
        <v>3703</v>
      </c>
      <c r="J115" s="43">
        <f t="shared" si="3"/>
        <v>1424</v>
      </c>
      <c r="K115" s="99">
        <f t="shared" si="4"/>
        <v>5127</v>
      </c>
      <c r="L115" s="42">
        <v>6160</v>
      </c>
    </row>
    <row r="116" spans="1:12" s="108" customFormat="1" ht="11.25" customHeight="1">
      <c r="A116" s="99" t="s">
        <v>119</v>
      </c>
      <c r="B116" s="42">
        <v>1047</v>
      </c>
      <c r="C116" s="42">
        <v>1586</v>
      </c>
      <c r="D116" s="101">
        <v>134</v>
      </c>
      <c r="E116" s="99">
        <f t="shared" si="0"/>
        <v>2767</v>
      </c>
      <c r="F116" s="42">
        <v>1059</v>
      </c>
      <c r="G116" s="101">
        <v>498</v>
      </c>
      <c r="H116" s="43">
        <f t="shared" si="1"/>
        <v>1557</v>
      </c>
      <c r="I116" s="43">
        <f t="shared" si="2"/>
        <v>3692</v>
      </c>
      <c r="J116" s="43">
        <f t="shared" si="3"/>
        <v>632</v>
      </c>
      <c r="K116" s="99">
        <f t="shared" si="4"/>
        <v>4324</v>
      </c>
      <c r="L116" s="42">
        <v>14162</v>
      </c>
    </row>
    <row r="117" spans="1:12" s="108" customFormat="1" ht="11.25" customHeight="1">
      <c r="A117" s="99" t="s">
        <v>120</v>
      </c>
      <c r="B117" s="42">
        <v>877</v>
      </c>
      <c r="C117" s="42">
        <v>0</v>
      </c>
      <c r="D117" s="101">
        <v>244</v>
      </c>
      <c r="E117" s="99">
        <f t="shared" si="0"/>
        <v>1121</v>
      </c>
      <c r="F117" s="42">
        <v>196</v>
      </c>
      <c r="G117" s="101">
        <v>1758</v>
      </c>
      <c r="H117" s="43">
        <f t="shared" si="1"/>
        <v>1954</v>
      </c>
      <c r="I117" s="43">
        <f t="shared" si="2"/>
        <v>1073</v>
      </c>
      <c r="J117" s="43">
        <f t="shared" si="3"/>
        <v>2002</v>
      </c>
      <c r="K117" s="99">
        <f t="shared" si="4"/>
        <v>3075</v>
      </c>
      <c r="L117" s="42">
        <v>1227</v>
      </c>
    </row>
    <row r="118" spans="1:12" s="108" customFormat="1" ht="11.25" customHeight="1">
      <c r="A118" s="99" t="s">
        <v>121</v>
      </c>
      <c r="B118" s="42">
        <v>3660</v>
      </c>
      <c r="C118" s="42">
        <v>1794</v>
      </c>
      <c r="D118" s="101">
        <v>3202</v>
      </c>
      <c r="E118" s="99">
        <f t="shared" si="0"/>
        <v>8656</v>
      </c>
      <c r="F118" s="42">
        <v>2993</v>
      </c>
      <c r="G118" s="101">
        <v>1572</v>
      </c>
      <c r="H118" s="43">
        <f t="shared" si="1"/>
        <v>4565</v>
      </c>
      <c r="I118" s="43">
        <f t="shared" si="2"/>
        <v>8447</v>
      </c>
      <c r="J118" s="43">
        <f t="shared" si="3"/>
        <v>4774</v>
      </c>
      <c r="K118" s="99">
        <f t="shared" si="4"/>
        <v>13221</v>
      </c>
      <c r="L118" s="42">
        <v>11807</v>
      </c>
    </row>
    <row r="119" spans="1:12" s="108" customFormat="1" ht="11.25" customHeight="1">
      <c r="A119" s="99" t="s">
        <v>122</v>
      </c>
      <c r="B119" s="42">
        <v>0</v>
      </c>
      <c r="C119" s="42">
        <v>0</v>
      </c>
      <c r="D119" s="101">
        <v>0</v>
      </c>
      <c r="E119" s="99">
        <f t="shared" si="0"/>
        <v>0</v>
      </c>
      <c r="F119" s="42">
        <v>58</v>
      </c>
      <c r="G119" s="101">
        <v>180</v>
      </c>
      <c r="H119" s="43">
        <f t="shared" si="1"/>
        <v>238</v>
      </c>
      <c r="I119" s="43">
        <f t="shared" si="2"/>
        <v>58</v>
      </c>
      <c r="J119" s="43">
        <f t="shared" si="3"/>
        <v>180</v>
      </c>
      <c r="K119" s="99">
        <f t="shared" si="4"/>
        <v>238</v>
      </c>
      <c r="L119" s="42">
        <v>798</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1097644</v>
      </c>
      <c r="C122" s="50">
        <f>SUM(C24:C119)</f>
        <v>367571</v>
      </c>
      <c r="D122" s="50">
        <f>SUM(D24:D119)</f>
        <v>1617151</v>
      </c>
      <c r="E122" s="50">
        <f>SUM(E24:E119)</f>
        <v>3082366</v>
      </c>
      <c r="F122" s="51">
        <f>SUM(F24:F119)</f>
        <v>468257</v>
      </c>
      <c r="G122" s="50">
        <f>SUM(G24:G119)</f>
        <v>485789</v>
      </c>
      <c r="H122" s="50">
        <f>SUM(H24:H119)</f>
        <v>954046</v>
      </c>
      <c r="I122" s="50">
        <f>SUM(I24:I119)</f>
        <v>1933472</v>
      </c>
      <c r="J122" s="50">
        <f>D122+G122</f>
        <v>2102940</v>
      </c>
      <c r="K122" s="50">
        <f>E122+H122</f>
        <v>4036412</v>
      </c>
      <c r="L122" s="51">
        <f>SUM(L24:L119)</f>
        <v>17840391</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4.xml><?xml version="1.0" encoding="utf-8"?>
<worksheet xmlns="http://schemas.openxmlformats.org/spreadsheetml/2006/main" xmlns:r="http://schemas.openxmlformats.org/officeDocument/2006/relationships">
  <sheetPr>
    <pageSetUpPr fitToPage="1"/>
  </sheetPr>
  <dimension ref="A1:T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10.7109375" style="37" customWidth="1"/>
    <col min="13" max="13" width="10.7109375" style="71" customWidth="1"/>
    <col min="14" max="14" width="10.57421875" style="71" customWidth="1"/>
    <col min="15" max="20" width="10.7109375" style="71" customWidth="1"/>
    <col min="21" max="16384" width="10.7109375" style="73" customWidth="1"/>
  </cols>
  <sheetData>
    <row r="1" spans="1:20" ht="11.25" customHeight="1">
      <c r="A1" s="74" t="s">
        <v>0</v>
      </c>
      <c r="B1" s="74"/>
      <c r="C1" s="74"/>
      <c r="D1" s="74"/>
      <c r="E1" s="74"/>
      <c r="F1" s="74"/>
      <c r="G1" s="74"/>
      <c r="H1" s="74"/>
      <c r="I1" s="74"/>
      <c r="J1" s="74"/>
      <c r="K1" s="74"/>
      <c r="M1" s="116"/>
      <c r="N1" s="116"/>
      <c r="O1" s="116"/>
      <c r="P1" s="116"/>
      <c r="Q1" s="116"/>
      <c r="R1" s="116"/>
      <c r="S1" s="116"/>
      <c r="T1" s="116"/>
    </row>
    <row r="2" spans="1:20" ht="11.25" customHeight="1">
      <c r="A2" s="75" t="s">
        <v>1</v>
      </c>
      <c r="B2" s="75"/>
      <c r="C2" s="75"/>
      <c r="D2" s="75"/>
      <c r="E2" s="75"/>
      <c r="F2" s="75"/>
      <c r="G2" s="75"/>
      <c r="H2" s="75"/>
      <c r="I2" s="75"/>
      <c r="J2" s="75"/>
      <c r="K2" s="75"/>
      <c r="M2" s="116"/>
      <c r="N2" s="116"/>
      <c r="O2" s="116"/>
      <c r="P2" s="116"/>
      <c r="Q2" s="116"/>
      <c r="R2" s="116"/>
      <c r="S2" s="116"/>
      <c r="T2" s="116"/>
    </row>
    <row r="3" spans="1:20" ht="11.25" customHeight="1">
      <c r="A3" s="76"/>
      <c r="B3" s="76"/>
      <c r="C3" s="76"/>
      <c r="D3" s="76"/>
      <c r="E3" s="76"/>
      <c r="F3" s="76"/>
      <c r="G3" s="76"/>
      <c r="H3" s="76"/>
      <c r="I3" s="76"/>
      <c r="J3" s="76"/>
      <c r="K3" s="76"/>
      <c r="M3" s="116"/>
      <c r="N3" s="116"/>
      <c r="O3" s="116"/>
      <c r="P3" s="116"/>
      <c r="Q3" s="116"/>
      <c r="R3" s="116"/>
      <c r="S3" s="116"/>
      <c r="T3" s="116"/>
    </row>
    <row r="4" spans="1:20" ht="11.25" customHeight="1">
      <c r="A4" s="76"/>
      <c r="B4" s="76"/>
      <c r="C4" s="76"/>
      <c r="D4" s="76"/>
      <c r="E4" s="76"/>
      <c r="F4" s="76"/>
      <c r="G4" s="76"/>
      <c r="H4" s="76"/>
      <c r="I4" s="76"/>
      <c r="J4" s="76"/>
      <c r="K4" s="76"/>
      <c r="M4" s="116"/>
      <c r="N4" s="116"/>
      <c r="O4" s="116"/>
      <c r="P4" s="116"/>
      <c r="Q4" s="116"/>
      <c r="R4" s="116"/>
      <c r="S4" s="116"/>
      <c r="T4" s="116"/>
    </row>
    <row r="5" spans="1:20" ht="11.25" customHeight="1">
      <c r="A5" s="76" t="s">
        <v>3</v>
      </c>
      <c r="B5" s="76"/>
      <c r="C5" s="76"/>
      <c r="D5" s="76"/>
      <c r="E5" s="76"/>
      <c r="F5" s="76"/>
      <c r="G5" s="76"/>
      <c r="H5" s="76"/>
      <c r="I5" s="76"/>
      <c r="J5" s="76"/>
      <c r="K5" s="76"/>
      <c r="M5" s="116"/>
      <c r="N5" s="116"/>
      <c r="O5" s="116"/>
      <c r="P5" s="116"/>
      <c r="Q5" s="116"/>
      <c r="R5" s="116"/>
      <c r="S5" s="116"/>
      <c r="T5" s="116"/>
    </row>
    <row r="6" spans="1:20" ht="11.25" customHeight="1">
      <c r="A6" s="76"/>
      <c r="B6" s="76"/>
      <c r="C6" s="76"/>
      <c r="D6" s="76"/>
      <c r="E6" s="76"/>
      <c r="F6" s="76"/>
      <c r="G6" s="76"/>
      <c r="H6" s="76"/>
      <c r="I6" s="76"/>
      <c r="J6" s="76"/>
      <c r="K6" s="76"/>
      <c r="M6" s="116"/>
      <c r="N6" s="116"/>
      <c r="O6" s="116"/>
      <c r="P6" s="116"/>
      <c r="Q6" s="116"/>
      <c r="R6" s="116"/>
      <c r="S6" s="116"/>
      <c r="T6" s="116"/>
    </row>
    <row r="7" spans="1:20" ht="11.25" customHeight="1">
      <c r="A7" s="76" t="s">
        <v>4</v>
      </c>
      <c r="B7" s="76"/>
      <c r="C7" s="76"/>
      <c r="D7" s="76"/>
      <c r="E7" s="76"/>
      <c r="F7" s="76"/>
      <c r="G7" s="76"/>
      <c r="H7" s="76"/>
      <c r="I7" s="76"/>
      <c r="J7" s="76"/>
      <c r="K7" s="76"/>
      <c r="M7" s="116"/>
      <c r="N7" s="116"/>
      <c r="O7" s="116"/>
      <c r="P7" s="116"/>
      <c r="Q7" s="116"/>
      <c r="R7" s="116"/>
      <c r="S7" s="116"/>
      <c r="T7" s="116"/>
    </row>
    <row r="8" spans="1:20" ht="11.25" customHeight="1">
      <c r="A8" s="76"/>
      <c r="B8" s="76"/>
      <c r="C8" s="76"/>
      <c r="D8" s="76"/>
      <c r="E8" s="76"/>
      <c r="F8" s="76"/>
      <c r="G8" s="76"/>
      <c r="H8" s="76"/>
      <c r="I8" s="76"/>
      <c r="J8" s="76"/>
      <c r="K8" s="76"/>
      <c r="M8" s="116"/>
      <c r="N8" s="116"/>
      <c r="O8" s="116"/>
      <c r="P8" s="116"/>
      <c r="Q8" s="116"/>
      <c r="R8" s="116"/>
      <c r="S8" s="116"/>
      <c r="T8" s="116"/>
    </row>
    <row r="9" spans="1:20" ht="11.25" customHeight="1">
      <c r="A9" s="76" t="s">
        <v>5</v>
      </c>
      <c r="B9" s="76"/>
      <c r="C9" s="76"/>
      <c r="D9" s="76"/>
      <c r="E9" s="76"/>
      <c r="F9" s="76"/>
      <c r="G9" s="76"/>
      <c r="H9" s="76"/>
      <c r="I9" s="76"/>
      <c r="J9" s="76"/>
      <c r="K9" s="76"/>
      <c r="M9" s="116"/>
      <c r="N9" s="116"/>
      <c r="O9" s="116"/>
      <c r="P9" s="116"/>
      <c r="Q9" s="116"/>
      <c r="R9" s="116"/>
      <c r="S9" s="116"/>
      <c r="T9" s="116"/>
    </row>
    <row r="10" spans="1:20" ht="11.25" customHeight="1">
      <c r="A10" s="76"/>
      <c r="B10" s="76"/>
      <c r="C10" s="76"/>
      <c r="D10" s="76"/>
      <c r="E10" s="76"/>
      <c r="F10" s="76"/>
      <c r="G10" s="76"/>
      <c r="H10" s="76"/>
      <c r="I10" s="76"/>
      <c r="J10" s="76"/>
      <c r="K10" s="76"/>
      <c r="M10" s="116"/>
      <c r="N10" s="116"/>
      <c r="O10" s="116"/>
      <c r="P10" s="116"/>
      <c r="Q10" s="116"/>
      <c r="R10" s="116"/>
      <c r="S10" s="116"/>
      <c r="T10" s="116"/>
    </row>
    <row r="11" spans="1:20" ht="11.25" customHeight="1">
      <c r="A11" s="76"/>
      <c r="B11" s="76"/>
      <c r="C11" s="76"/>
      <c r="D11" s="76"/>
      <c r="E11" s="76"/>
      <c r="F11" s="76"/>
      <c r="G11" s="76"/>
      <c r="H11" s="76"/>
      <c r="I11" s="76"/>
      <c r="J11" s="76"/>
      <c r="K11" s="76"/>
      <c r="M11" s="116"/>
      <c r="N11" s="116"/>
      <c r="O11" s="116"/>
      <c r="P11" s="116"/>
      <c r="Q11" s="116"/>
      <c r="R11" s="116"/>
      <c r="S11" s="116"/>
      <c r="T11" s="116"/>
    </row>
    <row r="12" spans="1:20" ht="11.25" customHeight="1">
      <c r="A12" s="76" t="s">
        <v>6</v>
      </c>
      <c r="B12" s="76"/>
      <c r="C12" s="76"/>
      <c r="D12" s="76"/>
      <c r="E12" s="76"/>
      <c r="F12" s="76"/>
      <c r="G12" s="76"/>
      <c r="H12" s="76"/>
      <c r="I12" s="76"/>
      <c r="J12" s="76"/>
      <c r="K12" s="76"/>
      <c r="M12" s="116"/>
      <c r="N12" s="116"/>
      <c r="O12" s="116"/>
      <c r="P12" s="116"/>
      <c r="Q12" s="116"/>
      <c r="R12" s="116"/>
      <c r="S12" s="116"/>
      <c r="T12" s="116"/>
    </row>
    <row r="13" spans="1:20" ht="11.25" customHeight="1">
      <c r="A13" s="76"/>
      <c r="B13" s="76"/>
      <c r="C13" s="76"/>
      <c r="D13" s="76"/>
      <c r="E13" s="76"/>
      <c r="F13" s="76"/>
      <c r="G13" s="76"/>
      <c r="H13" s="76"/>
      <c r="I13" s="76"/>
      <c r="J13" s="76"/>
      <c r="K13" s="76"/>
      <c r="M13" s="116"/>
      <c r="N13" s="116"/>
      <c r="O13" s="116"/>
      <c r="P13" s="116"/>
      <c r="Q13" s="116"/>
      <c r="R13" s="116"/>
      <c r="S13" s="116"/>
      <c r="T13" s="116"/>
    </row>
    <row r="14" spans="1:20" ht="11.25" customHeight="1">
      <c r="A14" s="76" t="s">
        <v>7</v>
      </c>
      <c r="B14" s="76"/>
      <c r="C14" s="76"/>
      <c r="D14" s="76"/>
      <c r="E14" s="76"/>
      <c r="F14" s="76"/>
      <c r="G14" s="76"/>
      <c r="H14" s="76"/>
      <c r="I14" s="76"/>
      <c r="J14" s="76"/>
      <c r="K14" s="76"/>
      <c r="M14" s="116"/>
      <c r="N14" s="116"/>
      <c r="O14" s="116"/>
      <c r="P14" s="116"/>
      <c r="Q14" s="116"/>
      <c r="R14" s="116"/>
      <c r="S14" s="116"/>
      <c r="T14" s="116"/>
    </row>
    <row r="15" spans="1:20" ht="11.25" customHeight="1">
      <c r="A15" s="76" t="s">
        <v>138</v>
      </c>
      <c r="B15" s="76"/>
      <c r="C15" s="76"/>
      <c r="D15" s="76"/>
      <c r="E15" s="76"/>
      <c r="F15" s="76"/>
      <c r="G15" s="76"/>
      <c r="H15" s="76"/>
      <c r="I15" s="76"/>
      <c r="J15" s="76"/>
      <c r="K15" s="76"/>
      <c r="M15" s="116"/>
      <c r="N15" s="116"/>
      <c r="O15" s="116"/>
      <c r="P15" s="116"/>
      <c r="Q15" s="116"/>
      <c r="R15" s="116"/>
      <c r="S15" s="116"/>
      <c r="T15" s="116"/>
    </row>
    <row r="16" spans="1:20" ht="11.25" customHeight="1">
      <c r="A16" s="76"/>
      <c r="B16" s="76"/>
      <c r="C16" s="76"/>
      <c r="D16" s="76"/>
      <c r="E16" s="76"/>
      <c r="F16" s="76"/>
      <c r="G16" s="76"/>
      <c r="H16" s="76"/>
      <c r="I16" s="76"/>
      <c r="J16" s="76"/>
      <c r="K16" s="76"/>
      <c r="M16" s="116"/>
      <c r="N16" s="116"/>
      <c r="O16" s="116"/>
      <c r="P16" s="116"/>
      <c r="Q16" s="116"/>
      <c r="R16" s="116"/>
      <c r="S16" s="116"/>
      <c r="T16" s="116"/>
    </row>
    <row r="17" spans="1:20" ht="11.25" customHeight="1">
      <c r="A17" s="76"/>
      <c r="B17" s="76"/>
      <c r="C17" s="76"/>
      <c r="D17" s="76"/>
      <c r="E17" s="76"/>
      <c r="F17" s="76"/>
      <c r="G17" s="76"/>
      <c r="H17" s="76"/>
      <c r="I17" s="76"/>
      <c r="J17" s="76"/>
      <c r="K17" s="76"/>
      <c r="M17" s="116"/>
      <c r="N17" s="116"/>
      <c r="O17" s="116"/>
      <c r="P17" s="116"/>
      <c r="Q17" s="116"/>
      <c r="R17" s="116"/>
      <c r="S17" s="116"/>
      <c r="T17" s="116"/>
    </row>
    <row r="18" spans="1:20" ht="11.25" customHeight="1">
      <c r="A18" s="77"/>
      <c r="B18" s="37"/>
      <c r="C18" s="37"/>
      <c r="D18" s="37"/>
      <c r="E18" s="37"/>
      <c r="F18" s="37"/>
      <c r="G18" s="37"/>
      <c r="H18" s="69"/>
      <c r="I18" s="69"/>
      <c r="J18" s="69"/>
      <c r="K18" s="78" t="s">
        <v>9</v>
      </c>
      <c r="M18" s="116"/>
      <c r="N18" s="116"/>
      <c r="O18" s="116"/>
      <c r="P18" s="116"/>
      <c r="Q18" s="116"/>
      <c r="R18" s="116"/>
      <c r="S18" s="116"/>
      <c r="T18" s="116"/>
    </row>
    <row r="19" spans="1:20" ht="11.25" customHeight="1">
      <c r="A19" s="79"/>
      <c r="B19" s="80" t="s">
        <v>128</v>
      </c>
      <c r="C19" s="80"/>
      <c r="D19" s="80"/>
      <c r="E19" s="80"/>
      <c r="F19" s="80"/>
      <c r="G19" s="80"/>
      <c r="H19" s="80"/>
      <c r="I19" s="80"/>
      <c r="J19" s="80"/>
      <c r="K19" s="80"/>
      <c r="M19" s="116"/>
      <c r="N19" s="116"/>
      <c r="O19" s="116"/>
      <c r="P19" s="116"/>
      <c r="Q19" s="116"/>
      <c r="R19" s="116"/>
      <c r="S19" s="116"/>
      <c r="T19" s="116"/>
    </row>
    <row r="20" spans="1:20" ht="11.25" customHeight="1">
      <c r="A20" s="81" t="s">
        <v>12</v>
      </c>
      <c r="B20" s="82"/>
      <c r="C20" s="37"/>
      <c r="D20" s="37"/>
      <c r="E20" s="83"/>
      <c r="F20" s="82"/>
      <c r="G20" s="37"/>
      <c r="H20" s="83"/>
      <c r="I20" s="82"/>
      <c r="J20" s="37"/>
      <c r="K20" s="83"/>
      <c r="M20" s="116"/>
      <c r="N20" s="116" t="s">
        <v>139</v>
      </c>
      <c r="O20" s="116"/>
      <c r="P20" s="116"/>
      <c r="Q20" s="116"/>
      <c r="R20" s="116"/>
      <c r="S20" s="116"/>
      <c r="T20" s="116"/>
    </row>
    <row r="21" spans="1:20" ht="11.25" customHeight="1">
      <c r="A21" s="84" t="s">
        <v>16</v>
      </c>
      <c r="B21" s="85" t="s">
        <v>17</v>
      </c>
      <c r="C21" s="85"/>
      <c r="D21" s="86"/>
      <c r="E21" s="87"/>
      <c r="F21" s="85"/>
      <c r="G21" s="88" t="s">
        <v>18</v>
      </c>
      <c r="H21" s="89"/>
      <c r="I21" s="61"/>
      <c r="J21" s="69" t="s">
        <v>129</v>
      </c>
      <c r="K21" s="49"/>
      <c r="M21" s="116"/>
      <c r="N21" s="116"/>
      <c r="O21" s="116"/>
      <c r="P21" s="116"/>
      <c r="Q21" s="116"/>
      <c r="R21" s="116"/>
      <c r="S21" s="116"/>
      <c r="T21" s="116"/>
    </row>
    <row r="22" spans="1:20" ht="11.25" customHeight="1">
      <c r="A22" s="85" t="s">
        <v>20</v>
      </c>
      <c r="B22" s="90" t="s">
        <v>23</v>
      </c>
      <c r="C22" s="90" t="s">
        <v>24</v>
      </c>
      <c r="D22" s="91"/>
      <c r="E22" s="92"/>
      <c r="F22" s="93" t="s">
        <v>130</v>
      </c>
      <c r="G22" s="93"/>
      <c r="H22" s="93"/>
      <c r="I22" s="91"/>
      <c r="J22" s="69"/>
      <c r="K22" s="92"/>
      <c r="M22" s="116"/>
      <c r="N22" s="116"/>
      <c r="O22" s="116"/>
      <c r="P22" s="116"/>
      <c r="Q22" s="116"/>
      <c r="R22" s="116"/>
      <c r="S22" s="116"/>
      <c r="T22" s="116"/>
    </row>
    <row r="23" spans="1:20" ht="11.25" customHeight="1">
      <c r="A23" s="94"/>
      <c r="B23" s="84" t="s">
        <v>140</v>
      </c>
      <c r="C23" s="84"/>
      <c r="D23" s="95" t="s">
        <v>132</v>
      </c>
      <c r="E23" s="94" t="s">
        <v>26</v>
      </c>
      <c r="F23" s="15" t="s">
        <v>140</v>
      </c>
      <c r="G23" s="43" t="s">
        <v>132</v>
      </c>
      <c r="H23" s="15" t="s">
        <v>26</v>
      </c>
      <c r="I23" s="15" t="s">
        <v>140</v>
      </c>
      <c r="J23" s="43" t="s">
        <v>132</v>
      </c>
      <c r="K23" s="43" t="s">
        <v>129</v>
      </c>
      <c r="M23" s="116"/>
      <c r="N23" s="116"/>
      <c r="O23" s="116"/>
      <c r="P23" s="116"/>
      <c r="Q23" s="116"/>
      <c r="R23" s="116"/>
      <c r="S23" s="116"/>
      <c r="T23" s="116"/>
    </row>
    <row r="24" spans="1:20" ht="11.25" customHeight="1">
      <c r="A24" s="96"/>
      <c r="B24" s="38"/>
      <c r="C24" s="38"/>
      <c r="D24" s="97"/>
      <c r="E24" s="98"/>
      <c r="F24" s="38"/>
      <c r="G24" s="98"/>
      <c r="H24" s="98"/>
      <c r="I24" s="98"/>
      <c r="J24" s="98"/>
      <c r="K24" s="98"/>
      <c r="M24" s="116"/>
      <c r="N24" s="116"/>
      <c r="O24" s="116"/>
      <c r="P24" s="116"/>
      <c r="Q24" s="116"/>
      <c r="R24" s="116"/>
      <c r="S24" s="116"/>
      <c r="T24" s="116"/>
    </row>
    <row r="25" spans="1:20" ht="11.25" customHeight="1">
      <c r="A25" s="99" t="s">
        <v>27</v>
      </c>
      <c r="B25" s="42">
        <v>1233</v>
      </c>
      <c r="C25" s="42">
        <v>31</v>
      </c>
      <c r="D25" s="100">
        <v>2644</v>
      </c>
      <c r="E25" s="99">
        <f aca="true" t="shared" si="0" ref="E25:E29">SUM(B25:D25)</f>
        <v>3908</v>
      </c>
      <c r="F25" s="42">
        <v>399</v>
      </c>
      <c r="G25" s="101">
        <v>778</v>
      </c>
      <c r="H25" s="43">
        <f aca="true" t="shared" si="1" ref="H25:H99">SUM(F25:G25)</f>
        <v>1177</v>
      </c>
      <c r="I25" s="43">
        <f aca="true" t="shared" si="2" ref="I25:I120">SUM(B25+C25+F25)</f>
        <v>1663</v>
      </c>
      <c r="J25" s="43">
        <f>D25+G25</f>
        <v>3422</v>
      </c>
      <c r="K25" s="43">
        <f aca="true" t="shared" si="3" ref="K25:K120">SUM(I25:J25)</f>
        <v>5085</v>
      </c>
      <c r="M25" s="116"/>
      <c r="N25" s="116"/>
      <c r="O25" s="116"/>
      <c r="P25" s="116"/>
      <c r="Q25" s="116"/>
      <c r="R25" s="116"/>
      <c r="S25" s="116"/>
      <c r="T25" s="116"/>
    </row>
    <row r="26" spans="1:20" ht="11.25" customHeight="1">
      <c r="A26" s="99" t="s">
        <v>28</v>
      </c>
      <c r="B26" s="42">
        <v>6593</v>
      </c>
      <c r="C26" s="42">
        <v>0</v>
      </c>
      <c r="D26" s="100">
        <v>7558</v>
      </c>
      <c r="E26" s="99">
        <f t="shared" si="0"/>
        <v>14151</v>
      </c>
      <c r="F26" s="42">
        <v>1051</v>
      </c>
      <c r="G26" s="101">
        <v>849</v>
      </c>
      <c r="H26" s="43">
        <f t="shared" si="1"/>
        <v>1900</v>
      </c>
      <c r="I26" s="43">
        <f t="shared" si="2"/>
        <v>7644</v>
      </c>
      <c r="J26" s="43">
        <f aca="true" t="shared" si="4" ref="J26:J120">SUM(D26+G26)</f>
        <v>8407</v>
      </c>
      <c r="K26" s="43">
        <f t="shared" si="3"/>
        <v>16051</v>
      </c>
      <c r="M26" s="116"/>
      <c r="N26" s="116"/>
      <c r="O26" s="116"/>
      <c r="P26" s="116"/>
      <c r="Q26" s="116"/>
      <c r="R26" s="116"/>
      <c r="S26" s="116"/>
      <c r="T26" s="116"/>
    </row>
    <row r="27" spans="1:20" ht="11.25" customHeight="1">
      <c r="A27" s="99" t="s">
        <v>29</v>
      </c>
      <c r="B27" s="42">
        <v>1360</v>
      </c>
      <c r="C27" s="42">
        <v>17</v>
      </c>
      <c r="D27" s="100">
        <v>2898</v>
      </c>
      <c r="E27" s="99">
        <f t="shared" si="0"/>
        <v>4275</v>
      </c>
      <c r="F27" s="42">
        <v>115</v>
      </c>
      <c r="G27" s="101">
        <v>1494</v>
      </c>
      <c r="H27" s="43">
        <f t="shared" si="1"/>
        <v>1609</v>
      </c>
      <c r="I27" s="43">
        <f t="shared" si="2"/>
        <v>1492</v>
      </c>
      <c r="J27" s="43">
        <f t="shared" si="4"/>
        <v>4392</v>
      </c>
      <c r="K27" s="43">
        <f t="shared" si="3"/>
        <v>5884</v>
      </c>
      <c r="M27" s="116"/>
      <c r="N27" s="116"/>
      <c r="O27" s="116"/>
      <c r="P27" s="116"/>
      <c r="Q27" s="116"/>
      <c r="R27" s="116"/>
      <c r="S27" s="116"/>
      <c r="T27" s="116"/>
    </row>
    <row r="28" spans="1:20" ht="11.25" customHeight="1">
      <c r="A28" s="99" t="s">
        <v>30</v>
      </c>
      <c r="B28" s="42">
        <v>613</v>
      </c>
      <c r="C28" s="42">
        <v>767</v>
      </c>
      <c r="D28" s="100">
        <v>5705</v>
      </c>
      <c r="E28" s="99">
        <f t="shared" si="0"/>
        <v>7085</v>
      </c>
      <c r="F28" s="42">
        <v>455</v>
      </c>
      <c r="G28" s="101">
        <v>1423</v>
      </c>
      <c r="H28" s="43">
        <f t="shared" si="1"/>
        <v>1878</v>
      </c>
      <c r="I28" s="43">
        <f t="shared" si="2"/>
        <v>1835</v>
      </c>
      <c r="J28" s="43">
        <f t="shared" si="4"/>
        <v>7128</v>
      </c>
      <c r="K28" s="43">
        <f t="shared" si="3"/>
        <v>8963</v>
      </c>
      <c r="M28" s="116"/>
      <c r="N28" s="116"/>
      <c r="O28" s="116"/>
      <c r="P28" s="116"/>
      <c r="Q28" s="116"/>
      <c r="R28" s="116"/>
      <c r="S28" s="116"/>
      <c r="T28" s="116"/>
    </row>
    <row r="29" spans="1:20" ht="11.25" customHeight="1">
      <c r="A29" s="99" t="s">
        <v>31</v>
      </c>
      <c r="B29" s="42">
        <v>0</v>
      </c>
      <c r="C29" s="42">
        <v>241</v>
      </c>
      <c r="D29" s="100">
        <v>1514</v>
      </c>
      <c r="E29" s="99">
        <f t="shared" si="0"/>
        <v>1755</v>
      </c>
      <c r="F29" s="42">
        <v>14</v>
      </c>
      <c r="G29" s="101">
        <v>27</v>
      </c>
      <c r="H29" s="43">
        <f t="shared" si="1"/>
        <v>41</v>
      </c>
      <c r="I29" s="43">
        <f t="shared" si="2"/>
        <v>255</v>
      </c>
      <c r="J29" s="43">
        <f t="shared" si="4"/>
        <v>1541</v>
      </c>
      <c r="K29" s="43">
        <f t="shared" si="3"/>
        <v>1796</v>
      </c>
      <c r="M29" s="116"/>
      <c r="N29" s="116"/>
      <c r="O29" s="116"/>
      <c r="P29" s="116"/>
      <c r="Q29" s="116"/>
      <c r="R29" s="116"/>
      <c r="S29" s="116"/>
      <c r="T29" s="116"/>
    </row>
    <row r="30" spans="1:20" ht="11.25" customHeight="1">
      <c r="A30" s="99" t="s">
        <v>32</v>
      </c>
      <c r="B30" s="42"/>
      <c r="C30" s="42"/>
      <c r="D30" s="100"/>
      <c r="E30" s="99"/>
      <c r="F30" s="42"/>
      <c r="G30" s="101">
        <v>0</v>
      </c>
      <c r="H30" s="43">
        <f t="shared" si="1"/>
        <v>0</v>
      </c>
      <c r="I30" s="43">
        <f t="shared" si="2"/>
        <v>0</v>
      </c>
      <c r="J30" s="43">
        <f t="shared" si="4"/>
        <v>0</v>
      </c>
      <c r="K30" s="43">
        <f t="shared" si="3"/>
        <v>0</v>
      </c>
      <c r="M30" s="116"/>
      <c r="N30" s="116"/>
      <c r="O30" s="116"/>
      <c r="P30" s="116"/>
      <c r="Q30" s="116"/>
      <c r="R30" s="116"/>
      <c r="S30" s="116"/>
      <c r="T30" s="116"/>
    </row>
    <row r="31" spans="1:20" ht="11.25" customHeight="1">
      <c r="A31" s="99" t="s">
        <v>33</v>
      </c>
      <c r="B31" s="42">
        <v>5922</v>
      </c>
      <c r="C31" s="42">
        <v>47193</v>
      </c>
      <c r="D31" s="100">
        <v>107610</v>
      </c>
      <c r="E31" s="99">
        <f aca="true" t="shared" si="5" ref="E31:E120">SUM(B31:D31)</f>
        <v>160725</v>
      </c>
      <c r="F31" s="42">
        <v>7192</v>
      </c>
      <c r="G31" s="101">
        <v>8416</v>
      </c>
      <c r="H31" s="43">
        <f t="shared" si="1"/>
        <v>15608</v>
      </c>
      <c r="I31" s="43">
        <f t="shared" si="2"/>
        <v>60307</v>
      </c>
      <c r="J31" s="43">
        <f t="shared" si="4"/>
        <v>116026</v>
      </c>
      <c r="K31" s="43">
        <f t="shared" si="3"/>
        <v>176333</v>
      </c>
      <c r="M31" s="116"/>
      <c r="N31" s="116"/>
      <c r="O31" s="116"/>
      <c r="P31" s="116"/>
      <c r="Q31" s="116"/>
      <c r="R31" s="116"/>
      <c r="S31" s="116"/>
      <c r="T31" s="116"/>
    </row>
    <row r="32" spans="1:20" ht="11.25" customHeight="1">
      <c r="A32" s="99" t="s">
        <v>34</v>
      </c>
      <c r="B32" s="42"/>
      <c r="C32" s="42">
        <v>0</v>
      </c>
      <c r="D32" s="100">
        <v>0</v>
      </c>
      <c r="E32" s="99">
        <f t="shared" si="5"/>
        <v>0</v>
      </c>
      <c r="F32" s="42"/>
      <c r="G32" s="101">
        <v>0</v>
      </c>
      <c r="H32" s="43">
        <f t="shared" si="1"/>
        <v>0</v>
      </c>
      <c r="I32" s="43">
        <f t="shared" si="2"/>
        <v>0</v>
      </c>
      <c r="J32" s="43">
        <f t="shared" si="4"/>
        <v>0</v>
      </c>
      <c r="K32" s="43">
        <f t="shared" si="3"/>
        <v>0</v>
      </c>
      <c r="M32" s="116"/>
      <c r="N32" s="116"/>
      <c r="O32" s="116"/>
      <c r="P32" s="116"/>
      <c r="Q32" s="116"/>
      <c r="R32" s="116"/>
      <c r="S32" s="116"/>
      <c r="T32" s="116"/>
    </row>
    <row r="33" spans="1:20" ht="11.25" customHeight="1">
      <c r="A33" s="99" t="s">
        <v>35</v>
      </c>
      <c r="B33" s="42">
        <v>0</v>
      </c>
      <c r="C33" s="42">
        <v>55</v>
      </c>
      <c r="D33" s="100">
        <v>316</v>
      </c>
      <c r="E33" s="99">
        <f t="shared" si="5"/>
        <v>371</v>
      </c>
      <c r="F33" s="42">
        <v>0</v>
      </c>
      <c r="G33" s="101">
        <v>4</v>
      </c>
      <c r="H33" s="43">
        <f t="shared" si="1"/>
        <v>4</v>
      </c>
      <c r="I33" s="43">
        <f t="shared" si="2"/>
        <v>55</v>
      </c>
      <c r="J33" s="43">
        <f t="shared" si="4"/>
        <v>320</v>
      </c>
      <c r="K33" s="43">
        <f t="shared" si="3"/>
        <v>375</v>
      </c>
      <c r="M33" s="116"/>
      <c r="N33" s="116"/>
      <c r="O33" s="116"/>
      <c r="P33" s="116"/>
      <c r="Q33" s="116"/>
      <c r="R33" s="116"/>
      <c r="S33" s="116"/>
      <c r="T33" s="116"/>
    </row>
    <row r="34" spans="1:20" ht="11.25" customHeight="1">
      <c r="A34" s="99" t="s">
        <v>36</v>
      </c>
      <c r="B34" s="42">
        <v>21492</v>
      </c>
      <c r="C34" s="42">
        <v>0</v>
      </c>
      <c r="D34" s="100">
        <v>24809</v>
      </c>
      <c r="E34" s="99">
        <f t="shared" si="5"/>
        <v>46301</v>
      </c>
      <c r="F34" s="42">
        <v>3359</v>
      </c>
      <c r="G34" s="101">
        <v>7725</v>
      </c>
      <c r="H34" s="43">
        <f t="shared" si="1"/>
        <v>11084</v>
      </c>
      <c r="I34" s="43">
        <f t="shared" si="2"/>
        <v>24851</v>
      </c>
      <c r="J34" s="43">
        <f t="shared" si="4"/>
        <v>32534</v>
      </c>
      <c r="K34" s="43">
        <f t="shared" si="3"/>
        <v>57385</v>
      </c>
      <c r="M34" s="116"/>
      <c r="N34" s="116"/>
      <c r="O34" s="116"/>
      <c r="P34" s="116"/>
      <c r="Q34" s="116"/>
      <c r="R34" s="116"/>
      <c r="S34" s="116"/>
      <c r="T34" s="116"/>
    </row>
    <row r="35" spans="1:20" ht="11.25" customHeight="1">
      <c r="A35" s="99" t="s">
        <v>37</v>
      </c>
      <c r="B35" s="42">
        <v>44409</v>
      </c>
      <c r="C35" s="42">
        <v>146345</v>
      </c>
      <c r="D35" s="100">
        <v>502111</v>
      </c>
      <c r="E35" s="99">
        <f t="shared" si="5"/>
        <v>692865</v>
      </c>
      <c r="F35" s="42">
        <v>37690</v>
      </c>
      <c r="G35" s="101">
        <v>53287</v>
      </c>
      <c r="H35" s="43">
        <f t="shared" si="1"/>
        <v>90977</v>
      </c>
      <c r="I35" s="43">
        <f t="shared" si="2"/>
        <v>228444</v>
      </c>
      <c r="J35" s="43">
        <f t="shared" si="4"/>
        <v>555398</v>
      </c>
      <c r="K35" s="43">
        <f t="shared" si="3"/>
        <v>783842</v>
      </c>
      <c r="M35" s="116"/>
      <c r="N35" s="116"/>
      <c r="O35" s="116"/>
      <c r="P35" s="116"/>
      <c r="Q35" s="116"/>
      <c r="R35" s="116"/>
      <c r="S35" s="116"/>
      <c r="T35" s="116"/>
    </row>
    <row r="36" spans="1:20" ht="11.25" customHeight="1">
      <c r="A36" s="99" t="s">
        <v>38</v>
      </c>
      <c r="B36" s="42">
        <v>941</v>
      </c>
      <c r="C36" s="42">
        <v>20</v>
      </c>
      <c r="D36" s="100">
        <v>2814</v>
      </c>
      <c r="E36" s="99">
        <f t="shared" si="5"/>
        <v>3775</v>
      </c>
      <c r="F36" s="42">
        <v>122</v>
      </c>
      <c r="G36" s="101">
        <v>345</v>
      </c>
      <c r="H36" s="43">
        <f t="shared" si="1"/>
        <v>467</v>
      </c>
      <c r="I36" s="43">
        <f t="shared" si="2"/>
        <v>1083</v>
      </c>
      <c r="J36" s="43">
        <f t="shared" si="4"/>
        <v>3159</v>
      </c>
      <c r="K36" s="43">
        <f t="shared" si="3"/>
        <v>4242</v>
      </c>
      <c r="M36" s="116"/>
      <c r="N36" s="116"/>
      <c r="O36" s="116"/>
      <c r="P36" s="116"/>
      <c r="Q36" s="116"/>
      <c r="R36" s="116"/>
      <c r="S36" s="116"/>
      <c r="T36" s="116"/>
    </row>
    <row r="37" spans="1:20" ht="11.25" customHeight="1">
      <c r="A37" s="99" t="s">
        <v>39</v>
      </c>
      <c r="B37" s="42">
        <v>7479</v>
      </c>
      <c r="C37" s="42">
        <v>6543</v>
      </c>
      <c r="D37" s="100">
        <v>71466</v>
      </c>
      <c r="E37" s="99">
        <f t="shared" si="5"/>
        <v>85488</v>
      </c>
      <c r="F37" s="42">
        <v>1725</v>
      </c>
      <c r="G37" s="101">
        <v>5289</v>
      </c>
      <c r="H37" s="43">
        <f t="shared" si="1"/>
        <v>7014</v>
      </c>
      <c r="I37" s="43">
        <f t="shared" si="2"/>
        <v>15747</v>
      </c>
      <c r="J37" s="43">
        <f t="shared" si="4"/>
        <v>76755</v>
      </c>
      <c r="K37" s="43">
        <f t="shared" si="3"/>
        <v>92502</v>
      </c>
      <c r="M37" s="116"/>
      <c r="N37" s="116"/>
      <c r="O37" s="116"/>
      <c r="P37" s="116"/>
      <c r="Q37" s="116"/>
      <c r="R37" s="116"/>
      <c r="S37" s="116"/>
      <c r="T37" s="116"/>
    </row>
    <row r="38" spans="1:20"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c r="M38" s="116"/>
      <c r="N38" s="116"/>
      <c r="O38" s="116"/>
      <c r="P38" s="116"/>
      <c r="Q38" s="116"/>
      <c r="R38" s="116"/>
      <c r="S38" s="116"/>
      <c r="T38" s="116"/>
    </row>
    <row r="39" spans="1:20" ht="11.25" customHeight="1">
      <c r="A39" s="99" t="s">
        <v>41</v>
      </c>
      <c r="B39" s="42">
        <v>3</v>
      </c>
      <c r="C39" s="42">
        <v>3</v>
      </c>
      <c r="D39" s="100">
        <v>37</v>
      </c>
      <c r="E39" s="99">
        <f t="shared" si="5"/>
        <v>43</v>
      </c>
      <c r="F39" s="42">
        <v>0</v>
      </c>
      <c r="G39" s="101">
        <v>1</v>
      </c>
      <c r="H39" s="43">
        <f t="shared" si="1"/>
        <v>1</v>
      </c>
      <c r="I39" s="43">
        <f t="shared" si="2"/>
        <v>6</v>
      </c>
      <c r="J39" s="43">
        <f t="shared" si="4"/>
        <v>38</v>
      </c>
      <c r="K39" s="43">
        <f t="shared" si="3"/>
        <v>44</v>
      </c>
      <c r="M39" s="116"/>
      <c r="N39" s="116"/>
      <c r="O39" s="116"/>
      <c r="P39" s="116"/>
      <c r="Q39" s="116"/>
      <c r="R39" s="116"/>
      <c r="S39" s="116"/>
      <c r="T39" s="116"/>
    </row>
    <row r="40" spans="1:20" ht="11.25" customHeight="1">
      <c r="A40" s="99" t="s">
        <v>42</v>
      </c>
      <c r="B40" s="42">
        <v>483025</v>
      </c>
      <c r="C40" s="42">
        <v>1831</v>
      </c>
      <c r="D40" s="100">
        <v>35580</v>
      </c>
      <c r="E40" s="99">
        <f t="shared" si="5"/>
        <v>520436</v>
      </c>
      <c r="F40" s="42">
        <v>10090</v>
      </c>
      <c r="G40" s="101">
        <v>2791</v>
      </c>
      <c r="H40" s="43">
        <f t="shared" si="1"/>
        <v>12881</v>
      </c>
      <c r="I40" s="43">
        <f t="shared" si="2"/>
        <v>494946</v>
      </c>
      <c r="J40" s="43">
        <f t="shared" si="4"/>
        <v>38371</v>
      </c>
      <c r="K40" s="43">
        <f t="shared" si="3"/>
        <v>533317</v>
      </c>
      <c r="M40" s="116"/>
      <c r="N40" s="116"/>
      <c r="O40" s="116"/>
      <c r="P40" s="116"/>
      <c r="Q40" s="116"/>
      <c r="R40" s="116"/>
      <c r="S40" s="116"/>
      <c r="T40" s="116"/>
    </row>
    <row r="41" spans="1:20" ht="11.25" customHeight="1">
      <c r="A41" s="99" t="s">
        <v>43</v>
      </c>
      <c r="B41" s="42">
        <v>249362</v>
      </c>
      <c r="C41" s="42">
        <v>8181</v>
      </c>
      <c r="D41" s="100">
        <v>28388</v>
      </c>
      <c r="E41" s="99">
        <f t="shared" si="5"/>
        <v>285931</v>
      </c>
      <c r="F41" s="42">
        <v>127817</v>
      </c>
      <c r="G41" s="101">
        <v>14247</v>
      </c>
      <c r="H41" s="43">
        <f t="shared" si="1"/>
        <v>142064</v>
      </c>
      <c r="I41" s="43">
        <f t="shared" si="2"/>
        <v>385360</v>
      </c>
      <c r="J41" s="43">
        <f t="shared" si="4"/>
        <v>42635</v>
      </c>
      <c r="K41" s="43">
        <f t="shared" si="3"/>
        <v>427995</v>
      </c>
      <c r="M41" s="116"/>
      <c r="N41" s="116"/>
      <c r="O41" s="116"/>
      <c r="P41" s="116"/>
      <c r="Q41" s="116"/>
      <c r="R41" s="116"/>
      <c r="S41" s="116"/>
      <c r="T41" s="116"/>
    </row>
    <row r="42" spans="1:20" ht="11.25" customHeight="1">
      <c r="A42" s="99" t="s">
        <v>44</v>
      </c>
      <c r="B42" s="42">
        <v>11538</v>
      </c>
      <c r="C42" s="42">
        <v>26</v>
      </c>
      <c r="D42" s="100">
        <v>25317</v>
      </c>
      <c r="E42" s="99">
        <f t="shared" si="5"/>
        <v>36881</v>
      </c>
      <c r="F42" s="42">
        <v>10</v>
      </c>
      <c r="G42" s="101">
        <v>16</v>
      </c>
      <c r="H42" s="43">
        <f t="shared" si="1"/>
        <v>26</v>
      </c>
      <c r="I42" s="43">
        <f t="shared" si="2"/>
        <v>11574</v>
      </c>
      <c r="J42" s="43">
        <f t="shared" si="4"/>
        <v>25333</v>
      </c>
      <c r="K42" s="43">
        <f t="shared" si="3"/>
        <v>36907</v>
      </c>
      <c r="M42" s="116"/>
      <c r="N42" s="116"/>
      <c r="O42" s="116"/>
      <c r="P42" s="116"/>
      <c r="Q42" s="116"/>
      <c r="R42" s="116"/>
      <c r="S42" s="116"/>
      <c r="T42" s="116"/>
    </row>
    <row r="43" spans="1:20" ht="11.25" customHeight="1">
      <c r="A43" s="99" t="s">
        <v>45</v>
      </c>
      <c r="B43" s="42">
        <v>9</v>
      </c>
      <c r="C43" s="42">
        <v>189</v>
      </c>
      <c r="D43" s="100">
        <v>386</v>
      </c>
      <c r="E43" s="99">
        <f t="shared" si="5"/>
        <v>584</v>
      </c>
      <c r="F43" s="42">
        <v>138</v>
      </c>
      <c r="G43" s="101">
        <v>130</v>
      </c>
      <c r="H43" s="43">
        <f t="shared" si="1"/>
        <v>268</v>
      </c>
      <c r="I43" s="43">
        <f t="shared" si="2"/>
        <v>336</v>
      </c>
      <c r="J43" s="43">
        <f t="shared" si="4"/>
        <v>516</v>
      </c>
      <c r="K43" s="43">
        <f t="shared" si="3"/>
        <v>852</v>
      </c>
      <c r="M43" s="116"/>
      <c r="N43" s="116"/>
      <c r="O43" s="116"/>
      <c r="P43" s="116"/>
      <c r="Q43" s="116"/>
      <c r="R43" s="116"/>
      <c r="S43" s="116"/>
      <c r="T43" s="116"/>
    </row>
    <row r="44" spans="1:20" ht="11.25" customHeight="1">
      <c r="A44" s="99" t="s">
        <v>46</v>
      </c>
      <c r="B44" s="42">
        <v>2044</v>
      </c>
      <c r="C44" s="42">
        <v>215</v>
      </c>
      <c r="D44" s="100">
        <v>6267</v>
      </c>
      <c r="E44" s="99">
        <f t="shared" si="5"/>
        <v>8526</v>
      </c>
      <c r="F44" s="42">
        <v>319</v>
      </c>
      <c r="G44" s="101">
        <v>886</v>
      </c>
      <c r="H44" s="43">
        <f t="shared" si="1"/>
        <v>1205</v>
      </c>
      <c r="I44" s="43">
        <f t="shared" si="2"/>
        <v>2578</v>
      </c>
      <c r="J44" s="43">
        <f t="shared" si="4"/>
        <v>7153</v>
      </c>
      <c r="K44" s="43">
        <f t="shared" si="3"/>
        <v>9731</v>
      </c>
      <c r="M44" s="116"/>
      <c r="N44" s="116"/>
      <c r="O44" s="116"/>
      <c r="P44" s="116"/>
      <c r="Q44" s="116"/>
      <c r="R44" s="116"/>
      <c r="S44" s="116"/>
      <c r="T44" s="116"/>
    </row>
    <row r="45" spans="1:20" ht="11.25" customHeight="1">
      <c r="A45" s="99" t="s">
        <v>47</v>
      </c>
      <c r="B45" s="42">
        <v>2385</v>
      </c>
      <c r="C45" s="42">
        <v>5522</v>
      </c>
      <c r="D45" s="100">
        <v>31569</v>
      </c>
      <c r="E45" s="99">
        <f t="shared" si="5"/>
        <v>39476</v>
      </c>
      <c r="F45" s="42">
        <v>799</v>
      </c>
      <c r="G45" s="101">
        <v>5972</v>
      </c>
      <c r="H45" s="43">
        <f t="shared" si="1"/>
        <v>6771</v>
      </c>
      <c r="I45" s="43">
        <f t="shared" si="2"/>
        <v>8706</v>
      </c>
      <c r="J45" s="43">
        <f t="shared" si="4"/>
        <v>37541</v>
      </c>
      <c r="K45" s="43">
        <f t="shared" si="3"/>
        <v>46247</v>
      </c>
      <c r="M45" s="116"/>
      <c r="N45" s="116"/>
      <c r="O45" s="116"/>
      <c r="P45" s="116"/>
      <c r="Q45" s="116"/>
      <c r="R45" s="116"/>
      <c r="S45" s="116"/>
      <c r="T45" s="116"/>
    </row>
    <row r="46" spans="1:20" ht="11.25" customHeight="1">
      <c r="A46" s="99" t="s">
        <v>48</v>
      </c>
      <c r="B46" s="42">
        <v>24983</v>
      </c>
      <c r="C46" s="42">
        <v>3</v>
      </c>
      <c r="D46" s="100">
        <v>48796</v>
      </c>
      <c r="E46" s="99">
        <f t="shared" si="5"/>
        <v>73782</v>
      </c>
      <c r="F46" s="42">
        <v>0</v>
      </c>
      <c r="G46" s="101">
        <v>6</v>
      </c>
      <c r="H46" s="43">
        <f t="shared" si="1"/>
        <v>6</v>
      </c>
      <c r="I46" s="43">
        <f t="shared" si="2"/>
        <v>24986</v>
      </c>
      <c r="J46" s="43">
        <f t="shared" si="4"/>
        <v>48802</v>
      </c>
      <c r="K46" s="43">
        <f t="shared" si="3"/>
        <v>73788</v>
      </c>
      <c r="M46" s="116"/>
      <c r="N46" s="116"/>
      <c r="O46" s="116"/>
      <c r="P46" s="116"/>
      <c r="Q46" s="116"/>
      <c r="R46" s="116"/>
      <c r="S46" s="116"/>
      <c r="T46" s="116"/>
    </row>
    <row r="47" spans="1:20" ht="11.25" customHeight="1">
      <c r="A47" s="99" t="s">
        <v>49</v>
      </c>
      <c r="B47" s="42"/>
      <c r="C47" s="42"/>
      <c r="D47" s="100">
        <v>0</v>
      </c>
      <c r="E47" s="99">
        <f t="shared" si="5"/>
        <v>0</v>
      </c>
      <c r="F47" s="42"/>
      <c r="G47" s="101">
        <v>0</v>
      </c>
      <c r="H47" s="43">
        <f t="shared" si="1"/>
        <v>0</v>
      </c>
      <c r="I47" s="43">
        <f t="shared" si="2"/>
        <v>0</v>
      </c>
      <c r="J47" s="43">
        <f t="shared" si="4"/>
        <v>0</v>
      </c>
      <c r="K47" s="43">
        <f t="shared" si="3"/>
        <v>0</v>
      </c>
      <c r="M47" s="116"/>
      <c r="N47" s="116"/>
      <c r="O47" s="116"/>
      <c r="P47" s="116"/>
      <c r="Q47" s="116"/>
      <c r="R47" s="116"/>
      <c r="S47" s="116"/>
      <c r="T47" s="116"/>
    </row>
    <row r="48" spans="1:20"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c r="M48" s="116"/>
      <c r="N48" s="116"/>
      <c r="O48" s="116"/>
      <c r="P48" s="116"/>
      <c r="Q48" s="116"/>
      <c r="R48" s="116"/>
      <c r="S48" s="116"/>
      <c r="T48" s="116"/>
    </row>
    <row r="49" spans="1:20" ht="11.25" customHeight="1">
      <c r="A49" s="99" t="s">
        <v>51</v>
      </c>
      <c r="B49" s="42">
        <v>30086</v>
      </c>
      <c r="C49" s="42">
        <v>296</v>
      </c>
      <c r="D49" s="100">
        <v>101417</v>
      </c>
      <c r="E49" s="99">
        <f t="shared" si="5"/>
        <v>131799</v>
      </c>
      <c r="F49" s="42">
        <v>638</v>
      </c>
      <c r="G49" s="101">
        <v>7005</v>
      </c>
      <c r="H49" s="43">
        <f t="shared" si="1"/>
        <v>7643</v>
      </c>
      <c r="I49" s="43">
        <f t="shared" si="2"/>
        <v>31020</v>
      </c>
      <c r="J49" s="43">
        <f t="shared" si="4"/>
        <v>108422</v>
      </c>
      <c r="K49" s="43">
        <f t="shared" si="3"/>
        <v>139442</v>
      </c>
      <c r="M49" s="116"/>
      <c r="N49" s="116"/>
      <c r="O49" s="116"/>
      <c r="P49" s="116"/>
      <c r="Q49" s="116"/>
      <c r="R49" s="116"/>
      <c r="S49" s="116"/>
      <c r="T49" s="116"/>
    </row>
    <row r="50" spans="1:20" ht="11.25" customHeight="1">
      <c r="A50" s="99" t="s">
        <v>52</v>
      </c>
      <c r="B50" s="42">
        <v>10</v>
      </c>
      <c r="C50" s="42">
        <v>0</v>
      </c>
      <c r="D50" s="100">
        <v>22</v>
      </c>
      <c r="E50" s="99">
        <f t="shared" si="5"/>
        <v>32</v>
      </c>
      <c r="F50" s="42">
        <v>4</v>
      </c>
      <c r="G50" s="101">
        <v>15</v>
      </c>
      <c r="H50" s="43">
        <f t="shared" si="1"/>
        <v>19</v>
      </c>
      <c r="I50" s="43">
        <f t="shared" si="2"/>
        <v>14</v>
      </c>
      <c r="J50" s="43">
        <f t="shared" si="4"/>
        <v>37</v>
      </c>
      <c r="K50" s="43">
        <f t="shared" si="3"/>
        <v>51</v>
      </c>
      <c r="M50" s="116"/>
      <c r="N50" s="116"/>
      <c r="O50" s="116"/>
      <c r="P50" s="116"/>
      <c r="Q50" s="116"/>
      <c r="R50" s="116"/>
      <c r="S50" s="116"/>
      <c r="T50" s="116"/>
    </row>
    <row r="51" spans="1:20" ht="11.25" customHeight="1">
      <c r="A51" s="99" t="s">
        <v>53</v>
      </c>
      <c r="B51" s="42">
        <v>32880</v>
      </c>
      <c r="C51" s="42">
        <v>7333</v>
      </c>
      <c r="D51" s="100">
        <v>84366</v>
      </c>
      <c r="E51" s="99">
        <f t="shared" si="5"/>
        <v>124579</v>
      </c>
      <c r="F51" s="42">
        <v>3491</v>
      </c>
      <c r="G51" s="101">
        <v>2069</v>
      </c>
      <c r="H51" s="43">
        <f t="shared" si="1"/>
        <v>5560</v>
      </c>
      <c r="I51" s="43">
        <f t="shared" si="2"/>
        <v>43704</v>
      </c>
      <c r="J51" s="43">
        <f t="shared" si="4"/>
        <v>86435</v>
      </c>
      <c r="K51" s="43">
        <f t="shared" si="3"/>
        <v>130139</v>
      </c>
      <c r="M51" s="116"/>
      <c r="N51" s="116"/>
      <c r="O51" s="116"/>
      <c r="P51" s="116"/>
      <c r="Q51" s="116"/>
      <c r="R51" s="116"/>
      <c r="S51" s="116"/>
      <c r="T51" s="116"/>
    </row>
    <row r="52" spans="1:20"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c r="M52" s="116"/>
      <c r="N52" s="116"/>
      <c r="O52" s="116"/>
      <c r="P52" s="116"/>
      <c r="Q52" s="116"/>
      <c r="R52" s="116"/>
      <c r="S52" s="116"/>
      <c r="T52" s="116"/>
    </row>
    <row r="53" spans="1:20"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c r="M53" s="116"/>
      <c r="N53" s="116"/>
      <c r="O53" s="116"/>
      <c r="P53" s="116"/>
      <c r="Q53" s="116"/>
      <c r="R53" s="116"/>
      <c r="S53" s="116"/>
      <c r="T53" s="116"/>
    </row>
    <row r="54" spans="1:20"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c r="M54" s="116"/>
      <c r="N54" s="116"/>
      <c r="O54" s="116"/>
      <c r="P54" s="116"/>
      <c r="Q54" s="116"/>
      <c r="R54" s="116"/>
      <c r="S54" s="116"/>
      <c r="T54" s="116"/>
    </row>
    <row r="55" spans="1:20" ht="11.25" customHeight="1">
      <c r="A55" s="99" t="s">
        <v>57</v>
      </c>
      <c r="B55" s="42">
        <v>53570</v>
      </c>
      <c r="C55" s="42">
        <v>104624</v>
      </c>
      <c r="D55" s="100">
        <v>355401</v>
      </c>
      <c r="E55" s="99">
        <f t="shared" si="5"/>
        <v>513595</v>
      </c>
      <c r="F55" s="42">
        <v>39538</v>
      </c>
      <c r="G55" s="101">
        <v>89748</v>
      </c>
      <c r="H55" s="43">
        <f t="shared" si="1"/>
        <v>129286</v>
      </c>
      <c r="I55" s="43">
        <f t="shared" si="2"/>
        <v>197732</v>
      </c>
      <c r="J55" s="43">
        <f t="shared" si="4"/>
        <v>445149</v>
      </c>
      <c r="K55" s="43">
        <f t="shared" si="3"/>
        <v>642881</v>
      </c>
      <c r="M55" s="116"/>
      <c r="N55" s="116"/>
      <c r="O55" s="116"/>
      <c r="P55" s="116"/>
      <c r="Q55" s="116"/>
      <c r="R55" s="116"/>
      <c r="S55" s="116"/>
      <c r="T55" s="116"/>
    </row>
    <row r="56" spans="1:20" ht="11.25" customHeight="1">
      <c r="A56" s="99" t="s">
        <v>58</v>
      </c>
      <c r="B56" s="42">
        <v>2317</v>
      </c>
      <c r="C56" s="42">
        <v>497</v>
      </c>
      <c r="D56" s="100">
        <v>12861</v>
      </c>
      <c r="E56" s="99">
        <f t="shared" si="5"/>
        <v>15675</v>
      </c>
      <c r="F56" s="42">
        <v>383</v>
      </c>
      <c r="G56" s="101">
        <v>1168</v>
      </c>
      <c r="H56" s="43">
        <f t="shared" si="1"/>
        <v>1551</v>
      </c>
      <c r="I56" s="43">
        <f t="shared" si="2"/>
        <v>3197</v>
      </c>
      <c r="J56" s="43">
        <f t="shared" si="4"/>
        <v>14029</v>
      </c>
      <c r="K56" s="43">
        <f t="shared" si="3"/>
        <v>17226</v>
      </c>
      <c r="M56" s="116"/>
      <c r="N56" s="116"/>
      <c r="O56" s="116"/>
      <c r="P56" s="116"/>
      <c r="Q56" s="116"/>
      <c r="R56" s="116"/>
      <c r="S56" s="116"/>
      <c r="T56" s="116"/>
    </row>
    <row r="57" spans="1:20" ht="11.25" customHeight="1">
      <c r="A57" s="99" t="s">
        <v>59</v>
      </c>
      <c r="B57" s="42">
        <v>10625</v>
      </c>
      <c r="C57" s="42">
        <v>51743</v>
      </c>
      <c r="D57" s="100">
        <v>137312</v>
      </c>
      <c r="E57" s="99">
        <f t="shared" si="5"/>
        <v>199680</v>
      </c>
      <c r="F57" s="42">
        <v>37280</v>
      </c>
      <c r="G57" s="101">
        <v>70212</v>
      </c>
      <c r="H57" s="43">
        <f t="shared" si="1"/>
        <v>107492</v>
      </c>
      <c r="I57" s="43">
        <f t="shared" si="2"/>
        <v>99648</v>
      </c>
      <c r="J57" s="43">
        <f t="shared" si="4"/>
        <v>207524</v>
      </c>
      <c r="K57" s="43">
        <f t="shared" si="3"/>
        <v>307172</v>
      </c>
      <c r="M57" s="116"/>
      <c r="N57" s="116"/>
      <c r="O57" s="116"/>
      <c r="P57" s="116"/>
      <c r="Q57" s="116"/>
      <c r="R57" s="116"/>
      <c r="S57" s="116"/>
      <c r="T57" s="116"/>
    </row>
    <row r="58" spans="1:20" ht="11.25" customHeight="1">
      <c r="A58" s="99" t="s">
        <v>60</v>
      </c>
      <c r="B58" s="42">
        <v>288908</v>
      </c>
      <c r="C58" s="42">
        <v>286</v>
      </c>
      <c r="D58" s="100">
        <v>861159</v>
      </c>
      <c r="E58" s="99">
        <f t="shared" si="5"/>
        <v>1150353</v>
      </c>
      <c r="F58" s="42">
        <v>5532</v>
      </c>
      <c r="G58" s="101">
        <v>19085</v>
      </c>
      <c r="H58" s="43">
        <f t="shared" si="1"/>
        <v>24617</v>
      </c>
      <c r="I58" s="43">
        <f t="shared" si="2"/>
        <v>294726</v>
      </c>
      <c r="J58" s="43">
        <f t="shared" si="4"/>
        <v>880244</v>
      </c>
      <c r="K58" s="43">
        <f t="shared" si="3"/>
        <v>1174970</v>
      </c>
      <c r="M58" s="116"/>
      <c r="N58" s="116"/>
      <c r="O58" s="116"/>
      <c r="P58" s="116"/>
      <c r="Q58" s="116"/>
      <c r="R58" s="116"/>
      <c r="S58" s="116"/>
      <c r="T58" s="116"/>
    </row>
    <row r="59" spans="1:20" ht="11.25" customHeight="1">
      <c r="A59" s="99" t="s">
        <v>61</v>
      </c>
      <c r="B59" s="42">
        <v>31723</v>
      </c>
      <c r="C59" s="42">
        <v>148627</v>
      </c>
      <c r="D59" s="100">
        <v>473242</v>
      </c>
      <c r="E59" s="99">
        <f t="shared" si="5"/>
        <v>653592</v>
      </c>
      <c r="F59" s="42">
        <v>42058</v>
      </c>
      <c r="G59" s="101">
        <v>68185</v>
      </c>
      <c r="H59" s="43">
        <f t="shared" si="1"/>
        <v>110243</v>
      </c>
      <c r="I59" s="43">
        <f t="shared" si="2"/>
        <v>222408</v>
      </c>
      <c r="J59" s="43">
        <f t="shared" si="4"/>
        <v>541427</v>
      </c>
      <c r="K59" s="43">
        <f t="shared" si="3"/>
        <v>763835</v>
      </c>
      <c r="M59" s="116"/>
      <c r="N59" s="116"/>
      <c r="O59" s="116"/>
      <c r="P59" s="116"/>
      <c r="Q59" s="116"/>
      <c r="R59" s="116"/>
      <c r="S59" s="116"/>
      <c r="T59" s="116"/>
    </row>
    <row r="60" spans="1:20" ht="11.25" customHeight="1">
      <c r="A60" s="99" t="s">
        <v>62</v>
      </c>
      <c r="B60" s="42">
        <v>0</v>
      </c>
      <c r="C60" s="42">
        <v>0</v>
      </c>
      <c r="D60" s="100">
        <v>0</v>
      </c>
      <c r="E60" s="99">
        <f t="shared" si="5"/>
        <v>0</v>
      </c>
      <c r="F60" s="42">
        <v>0</v>
      </c>
      <c r="G60" s="101">
        <v>101</v>
      </c>
      <c r="H60" s="43">
        <f t="shared" si="1"/>
        <v>101</v>
      </c>
      <c r="I60" s="43">
        <f t="shared" si="2"/>
        <v>0</v>
      </c>
      <c r="J60" s="43">
        <f t="shared" si="4"/>
        <v>101</v>
      </c>
      <c r="K60" s="43">
        <f t="shared" si="3"/>
        <v>101</v>
      </c>
      <c r="M60" s="116"/>
      <c r="N60" s="116"/>
      <c r="O60" s="116"/>
      <c r="P60" s="116"/>
      <c r="Q60" s="116"/>
      <c r="R60" s="116"/>
      <c r="S60" s="116"/>
      <c r="T60" s="116"/>
    </row>
    <row r="61" spans="1:20" ht="11.25" customHeight="1">
      <c r="A61" s="99" t="s">
        <v>63</v>
      </c>
      <c r="B61" s="42">
        <v>870</v>
      </c>
      <c r="C61" s="42">
        <v>128</v>
      </c>
      <c r="D61" s="100">
        <v>2302</v>
      </c>
      <c r="E61" s="99">
        <f t="shared" si="5"/>
        <v>3300</v>
      </c>
      <c r="F61" s="42">
        <v>86</v>
      </c>
      <c r="G61" s="101">
        <v>1444</v>
      </c>
      <c r="H61" s="43">
        <f t="shared" si="1"/>
        <v>1530</v>
      </c>
      <c r="I61" s="43">
        <f t="shared" si="2"/>
        <v>1084</v>
      </c>
      <c r="J61" s="43">
        <f t="shared" si="4"/>
        <v>3746</v>
      </c>
      <c r="K61" s="43">
        <f t="shared" si="3"/>
        <v>4830</v>
      </c>
      <c r="M61" s="116"/>
      <c r="N61" s="116"/>
      <c r="O61" s="116"/>
      <c r="P61" s="116"/>
      <c r="Q61" s="116"/>
      <c r="R61" s="116"/>
      <c r="S61" s="116"/>
      <c r="T61" s="116"/>
    </row>
    <row r="62" spans="1:20" ht="11.25" customHeight="1">
      <c r="A62" s="99" t="s">
        <v>64</v>
      </c>
      <c r="B62" s="42">
        <v>25552</v>
      </c>
      <c r="C62" s="42">
        <v>0</v>
      </c>
      <c r="D62" s="100">
        <v>59707</v>
      </c>
      <c r="E62" s="99">
        <f t="shared" si="5"/>
        <v>85259</v>
      </c>
      <c r="F62" s="42">
        <v>9</v>
      </c>
      <c r="G62" s="101">
        <v>143</v>
      </c>
      <c r="H62" s="43">
        <f t="shared" si="1"/>
        <v>152</v>
      </c>
      <c r="I62" s="43">
        <f t="shared" si="2"/>
        <v>25561</v>
      </c>
      <c r="J62" s="43">
        <f t="shared" si="4"/>
        <v>59850</v>
      </c>
      <c r="K62" s="43">
        <f t="shared" si="3"/>
        <v>85411</v>
      </c>
      <c r="M62" s="116"/>
      <c r="N62" s="116"/>
      <c r="O62" s="116"/>
      <c r="P62" s="116"/>
      <c r="Q62" s="116"/>
      <c r="R62" s="116"/>
      <c r="S62" s="116"/>
      <c r="T62" s="116"/>
    </row>
    <row r="63" spans="1:20" ht="11.25" customHeight="1">
      <c r="A63" s="99" t="s">
        <v>65</v>
      </c>
      <c r="B63" s="42">
        <v>168</v>
      </c>
      <c r="C63" s="42">
        <v>111</v>
      </c>
      <c r="D63" s="100">
        <v>965</v>
      </c>
      <c r="E63" s="99">
        <f t="shared" si="5"/>
        <v>1244</v>
      </c>
      <c r="F63" s="42">
        <v>109</v>
      </c>
      <c r="G63" s="101">
        <v>118</v>
      </c>
      <c r="H63" s="43">
        <f t="shared" si="1"/>
        <v>227</v>
      </c>
      <c r="I63" s="43">
        <f t="shared" si="2"/>
        <v>388</v>
      </c>
      <c r="J63" s="43">
        <f t="shared" si="4"/>
        <v>1083</v>
      </c>
      <c r="K63" s="43">
        <f t="shared" si="3"/>
        <v>1471</v>
      </c>
      <c r="M63" s="116"/>
      <c r="N63" s="116"/>
      <c r="O63" s="116"/>
      <c r="P63" s="116"/>
      <c r="Q63" s="116"/>
      <c r="R63" s="116"/>
      <c r="S63" s="116"/>
      <c r="T63" s="116"/>
    </row>
    <row r="64" spans="1:20" ht="11.25" customHeight="1">
      <c r="A64" s="99" t="s">
        <v>66</v>
      </c>
      <c r="B64" s="42">
        <v>3716</v>
      </c>
      <c r="C64" s="42">
        <v>2</v>
      </c>
      <c r="D64" s="100">
        <v>9288</v>
      </c>
      <c r="E64" s="99">
        <f t="shared" si="5"/>
        <v>13006</v>
      </c>
      <c r="F64" s="42">
        <v>83</v>
      </c>
      <c r="G64" s="101">
        <v>109</v>
      </c>
      <c r="H64" s="43">
        <f t="shared" si="1"/>
        <v>192</v>
      </c>
      <c r="I64" s="43">
        <f t="shared" si="2"/>
        <v>3801</v>
      </c>
      <c r="J64" s="43">
        <f t="shared" si="4"/>
        <v>9397</v>
      </c>
      <c r="K64" s="43">
        <f t="shared" si="3"/>
        <v>13198</v>
      </c>
      <c r="M64" s="116"/>
      <c r="N64" s="116"/>
      <c r="O64" s="116"/>
      <c r="P64" s="116"/>
      <c r="Q64" s="116"/>
      <c r="R64" s="116"/>
      <c r="S64" s="116"/>
      <c r="T64" s="116"/>
    </row>
    <row r="65" spans="1:20" ht="11.25" customHeight="1">
      <c r="A65" s="99" t="s">
        <v>67</v>
      </c>
      <c r="B65" s="42">
        <v>89</v>
      </c>
      <c r="C65" s="42">
        <v>682</v>
      </c>
      <c r="D65" s="100">
        <v>4997</v>
      </c>
      <c r="E65" s="99">
        <f t="shared" si="5"/>
        <v>5768</v>
      </c>
      <c r="F65" s="42">
        <v>391</v>
      </c>
      <c r="G65" s="101">
        <v>385</v>
      </c>
      <c r="H65" s="43">
        <f t="shared" si="1"/>
        <v>776</v>
      </c>
      <c r="I65" s="43">
        <f t="shared" si="2"/>
        <v>1162</v>
      </c>
      <c r="J65" s="43">
        <f t="shared" si="4"/>
        <v>5382</v>
      </c>
      <c r="K65" s="43">
        <f t="shared" si="3"/>
        <v>6544</v>
      </c>
      <c r="M65" s="116"/>
      <c r="N65" s="116"/>
      <c r="O65" s="116"/>
      <c r="P65" s="116"/>
      <c r="Q65" s="116"/>
      <c r="R65" s="116"/>
      <c r="S65" s="116"/>
      <c r="T65" s="116"/>
    </row>
    <row r="66" spans="1:20" ht="11.25" customHeight="1">
      <c r="A66" s="99" t="s">
        <v>68</v>
      </c>
      <c r="B66" s="42">
        <v>11415</v>
      </c>
      <c r="C66" s="42">
        <v>1452</v>
      </c>
      <c r="D66" s="100">
        <v>31660</v>
      </c>
      <c r="E66" s="99">
        <f t="shared" si="5"/>
        <v>44527</v>
      </c>
      <c r="F66" s="42">
        <v>1133</v>
      </c>
      <c r="G66" s="101">
        <v>3397</v>
      </c>
      <c r="H66" s="43">
        <f t="shared" si="1"/>
        <v>4530</v>
      </c>
      <c r="I66" s="43">
        <f t="shared" si="2"/>
        <v>14000</v>
      </c>
      <c r="J66" s="43">
        <f t="shared" si="4"/>
        <v>35057</v>
      </c>
      <c r="K66" s="43">
        <f t="shared" si="3"/>
        <v>49057</v>
      </c>
      <c r="M66" s="116"/>
      <c r="N66" s="116"/>
      <c r="O66" s="116"/>
      <c r="P66" s="116"/>
      <c r="Q66" s="116"/>
      <c r="R66" s="116"/>
      <c r="S66" s="116"/>
      <c r="T66" s="116"/>
    </row>
    <row r="67" spans="1:20" ht="11.25" customHeight="1">
      <c r="A67" s="99" t="s">
        <v>69</v>
      </c>
      <c r="B67" s="42">
        <v>953</v>
      </c>
      <c r="C67" s="42">
        <v>243</v>
      </c>
      <c r="D67" s="100">
        <v>2373</v>
      </c>
      <c r="E67" s="99">
        <f t="shared" si="5"/>
        <v>3569</v>
      </c>
      <c r="F67" s="42">
        <v>75</v>
      </c>
      <c r="G67" s="101">
        <v>315</v>
      </c>
      <c r="H67" s="43">
        <f t="shared" si="1"/>
        <v>390</v>
      </c>
      <c r="I67" s="43">
        <f t="shared" si="2"/>
        <v>1271</v>
      </c>
      <c r="J67" s="43">
        <f t="shared" si="4"/>
        <v>2688</v>
      </c>
      <c r="K67" s="43">
        <f t="shared" si="3"/>
        <v>3959</v>
      </c>
      <c r="M67" s="116"/>
      <c r="N67" s="116"/>
      <c r="O67" s="116"/>
      <c r="P67" s="116"/>
      <c r="Q67" s="116"/>
      <c r="R67" s="116"/>
      <c r="S67" s="116"/>
      <c r="T67" s="116"/>
    </row>
    <row r="68" spans="1:20"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c r="M68" s="116"/>
      <c r="N68" s="116"/>
      <c r="O68" s="116"/>
      <c r="P68" s="116"/>
      <c r="Q68" s="116" t="s">
        <v>126</v>
      </c>
      <c r="R68" s="116"/>
      <c r="S68" s="116"/>
      <c r="T68" s="116"/>
    </row>
    <row r="69" spans="1:20" ht="11.25" customHeight="1">
      <c r="A69" s="99" t="s">
        <v>71</v>
      </c>
      <c r="B69" s="42">
        <v>20532</v>
      </c>
      <c r="C69" s="42">
        <v>4121</v>
      </c>
      <c r="D69" s="100">
        <v>62726</v>
      </c>
      <c r="E69" s="99">
        <f t="shared" si="5"/>
        <v>87379</v>
      </c>
      <c r="F69" s="42">
        <v>9540</v>
      </c>
      <c r="G69" s="101">
        <v>16113</v>
      </c>
      <c r="H69" s="43">
        <f t="shared" si="1"/>
        <v>25653</v>
      </c>
      <c r="I69" s="43">
        <f t="shared" si="2"/>
        <v>34193</v>
      </c>
      <c r="J69" s="43">
        <f t="shared" si="4"/>
        <v>78839</v>
      </c>
      <c r="K69" s="43">
        <f t="shared" si="3"/>
        <v>113032</v>
      </c>
      <c r="M69" s="116"/>
      <c r="N69" s="116"/>
      <c r="O69" s="116"/>
      <c r="P69" s="116"/>
      <c r="Q69" s="116"/>
      <c r="R69" s="116"/>
      <c r="S69" s="116"/>
      <c r="T69" s="116"/>
    </row>
    <row r="70" spans="1:20" ht="11.25" customHeight="1">
      <c r="A70" s="99" t="s">
        <v>72</v>
      </c>
      <c r="B70" s="42">
        <v>284</v>
      </c>
      <c r="C70" s="42">
        <v>63</v>
      </c>
      <c r="D70" s="100">
        <v>665</v>
      </c>
      <c r="E70" s="99">
        <f t="shared" si="5"/>
        <v>1012</v>
      </c>
      <c r="F70" s="42">
        <v>43</v>
      </c>
      <c r="G70" s="101">
        <v>46</v>
      </c>
      <c r="H70" s="43">
        <f t="shared" si="1"/>
        <v>89</v>
      </c>
      <c r="I70" s="43">
        <f t="shared" si="2"/>
        <v>390</v>
      </c>
      <c r="J70" s="43">
        <f t="shared" si="4"/>
        <v>711</v>
      </c>
      <c r="K70" s="43">
        <f t="shared" si="3"/>
        <v>1101</v>
      </c>
      <c r="M70" s="116"/>
      <c r="N70" s="116"/>
      <c r="O70" s="116"/>
      <c r="P70" s="116"/>
      <c r="Q70" s="116"/>
      <c r="R70" s="116"/>
      <c r="S70" s="116"/>
      <c r="T70" s="116"/>
    </row>
    <row r="71" spans="1:20" ht="11.25" customHeight="1">
      <c r="A71" s="99" t="s">
        <v>73</v>
      </c>
      <c r="B71" s="42">
        <v>11213</v>
      </c>
      <c r="C71" s="42">
        <v>2824</v>
      </c>
      <c r="D71" s="100">
        <v>47020</v>
      </c>
      <c r="E71" s="99">
        <f t="shared" si="5"/>
        <v>61057</v>
      </c>
      <c r="F71" s="42">
        <v>2600</v>
      </c>
      <c r="G71" s="101">
        <v>5120</v>
      </c>
      <c r="H71" s="43">
        <f t="shared" si="1"/>
        <v>7720</v>
      </c>
      <c r="I71" s="43">
        <f t="shared" si="2"/>
        <v>16637</v>
      </c>
      <c r="J71" s="43">
        <f t="shared" si="4"/>
        <v>52140</v>
      </c>
      <c r="K71" s="43">
        <f t="shared" si="3"/>
        <v>68777</v>
      </c>
      <c r="M71" s="116"/>
      <c r="N71" s="116"/>
      <c r="O71" s="116"/>
      <c r="P71" s="116"/>
      <c r="Q71" s="116"/>
      <c r="R71" s="116"/>
      <c r="S71" s="116"/>
      <c r="T71" s="116"/>
    </row>
    <row r="72" spans="1:20" ht="11.25" customHeight="1">
      <c r="A72" s="99" t="s">
        <v>74</v>
      </c>
      <c r="B72" s="42">
        <v>4613</v>
      </c>
      <c r="C72" s="42">
        <v>154</v>
      </c>
      <c r="D72" s="100">
        <v>24438</v>
      </c>
      <c r="E72" s="99">
        <f t="shared" si="5"/>
        <v>29205</v>
      </c>
      <c r="F72" s="42">
        <v>7300</v>
      </c>
      <c r="G72" s="101">
        <v>9509</v>
      </c>
      <c r="H72" s="43">
        <f t="shared" si="1"/>
        <v>16809</v>
      </c>
      <c r="I72" s="43">
        <f t="shared" si="2"/>
        <v>12067</v>
      </c>
      <c r="J72" s="43">
        <f t="shared" si="4"/>
        <v>33947</v>
      </c>
      <c r="K72" s="43">
        <f t="shared" si="3"/>
        <v>46014</v>
      </c>
      <c r="M72" s="116"/>
      <c r="N72" s="116"/>
      <c r="O72" s="116"/>
      <c r="P72" s="116"/>
      <c r="Q72" s="116"/>
      <c r="R72" s="116"/>
      <c r="S72" s="116"/>
      <c r="T72" s="116"/>
    </row>
    <row r="73" spans="1:20" ht="11.25" customHeight="1">
      <c r="A73" s="99" t="s">
        <v>75</v>
      </c>
      <c r="B73" s="42">
        <v>0</v>
      </c>
      <c r="C73" s="42">
        <v>12</v>
      </c>
      <c r="D73" s="100">
        <v>51</v>
      </c>
      <c r="E73" s="99">
        <f t="shared" si="5"/>
        <v>63</v>
      </c>
      <c r="F73" s="42">
        <v>0</v>
      </c>
      <c r="G73" s="101">
        <v>0</v>
      </c>
      <c r="H73" s="43">
        <f t="shared" si="1"/>
        <v>0</v>
      </c>
      <c r="I73" s="43">
        <f t="shared" si="2"/>
        <v>12</v>
      </c>
      <c r="J73" s="43">
        <f t="shared" si="4"/>
        <v>51</v>
      </c>
      <c r="K73" s="43">
        <f t="shared" si="3"/>
        <v>63</v>
      </c>
      <c r="M73" s="116"/>
      <c r="N73" s="116"/>
      <c r="O73" s="116"/>
      <c r="P73" s="116"/>
      <c r="Q73" s="116"/>
      <c r="R73" s="116"/>
      <c r="S73" s="116"/>
      <c r="T73" s="116"/>
    </row>
    <row r="74" spans="1:20" ht="11.25" customHeight="1">
      <c r="A74" s="99" t="s">
        <v>76</v>
      </c>
      <c r="B74" s="42">
        <v>29958</v>
      </c>
      <c r="C74" s="42">
        <v>2426</v>
      </c>
      <c r="D74" s="100">
        <v>103394</v>
      </c>
      <c r="E74" s="99">
        <f t="shared" si="5"/>
        <v>135778</v>
      </c>
      <c r="F74" s="42">
        <v>2061</v>
      </c>
      <c r="G74" s="101">
        <v>9184</v>
      </c>
      <c r="H74" s="43">
        <f t="shared" si="1"/>
        <v>11245</v>
      </c>
      <c r="I74" s="43">
        <f t="shared" si="2"/>
        <v>34445</v>
      </c>
      <c r="J74" s="43">
        <f t="shared" si="4"/>
        <v>112578</v>
      </c>
      <c r="K74" s="43">
        <f t="shared" si="3"/>
        <v>147023</v>
      </c>
      <c r="M74" s="116"/>
      <c r="N74" s="116"/>
      <c r="O74" s="116"/>
      <c r="P74" s="116"/>
      <c r="Q74" s="116"/>
      <c r="R74" s="116"/>
      <c r="S74" s="116"/>
      <c r="T74" s="116"/>
    </row>
    <row r="75" spans="1:20"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c r="M75" s="116"/>
      <c r="N75" s="116"/>
      <c r="O75" s="116"/>
      <c r="P75" s="116"/>
      <c r="Q75" s="116"/>
      <c r="R75" s="116"/>
      <c r="S75" s="116"/>
      <c r="T75" s="116"/>
    </row>
    <row r="76" spans="1:20" ht="11.25" customHeight="1">
      <c r="A76" s="99" t="s">
        <v>78</v>
      </c>
      <c r="B76" s="42">
        <v>82592</v>
      </c>
      <c r="C76" s="42">
        <v>0</v>
      </c>
      <c r="D76" s="100">
        <v>92012</v>
      </c>
      <c r="E76" s="99">
        <f t="shared" si="5"/>
        <v>174604</v>
      </c>
      <c r="F76" s="42">
        <v>21437</v>
      </c>
      <c r="G76" s="101">
        <v>17828</v>
      </c>
      <c r="H76" s="43">
        <f t="shared" si="1"/>
        <v>39265</v>
      </c>
      <c r="I76" s="43">
        <f t="shared" si="2"/>
        <v>104029</v>
      </c>
      <c r="J76" s="43">
        <f t="shared" si="4"/>
        <v>109840</v>
      </c>
      <c r="K76" s="43">
        <f t="shared" si="3"/>
        <v>213869</v>
      </c>
      <c r="M76" s="116"/>
      <c r="N76" s="116"/>
      <c r="O76" s="116"/>
      <c r="P76" s="116"/>
      <c r="Q76" s="116"/>
      <c r="R76" s="116"/>
      <c r="S76" s="116"/>
      <c r="T76" s="116"/>
    </row>
    <row r="77" spans="1:20" ht="11.25" customHeight="1">
      <c r="A77" s="99" t="s">
        <v>79</v>
      </c>
      <c r="B77" s="42">
        <v>119</v>
      </c>
      <c r="C77" s="42">
        <v>88</v>
      </c>
      <c r="D77" s="100">
        <v>375</v>
      </c>
      <c r="E77" s="99">
        <f t="shared" si="5"/>
        <v>582</v>
      </c>
      <c r="F77" s="42">
        <v>2</v>
      </c>
      <c r="G77" s="101">
        <v>0</v>
      </c>
      <c r="H77" s="43">
        <f t="shared" si="1"/>
        <v>2</v>
      </c>
      <c r="I77" s="43">
        <f t="shared" si="2"/>
        <v>209</v>
      </c>
      <c r="J77" s="43">
        <f t="shared" si="4"/>
        <v>375</v>
      </c>
      <c r="K77" s="43">
        <f t="shared" si="3"/>
        <v>584</v>
      </c>
      <c r="M77" s="116"/>
      <c r="N77" s="116"/>
      <c r="O77" s="116"/>
      <c r="P77" s="116"/>
      <c r="Q77" s="116"/>
      <c r="R77" s="116"/>
      <c r="S77" s="116"/>
      <c r="T77" s="116"/>
    </row>
    <row r="78" spans="1:20"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c r="M78" s="116"/>
      <c r="N78" s="116"/>
      <c r="O78" s="116"/>
      <c r="P78" s="116"/>
      <c r="Q78" s="116"/>
      <c r="R78" s="116"/>
      <c r="S78" s="116"/>
      <c r="T78" s="116"/>
    </row>
    <row r="79" spans="1:20" ht="11.25" customHeight="1">
      <c r="A79" s="99" t="s">
        <v>81</v>
      </c>
      <c r="B79" s="42">
        <v>123</v>
      </c>
      <c r="C79" s="42">
        <v>0</v>
      </c>
      <c r="D79" s="100">
        <v>647</v>
      </c>
      <c r="E79" s="99">
        <f t="shared" si="5"/>
        <v>770</v>
      </c>
      <c r="F79" s="42">
        <v>90</v>
      </c>
      <c r="G79" s="101">
        <v>65</v>
      </c>
      <c r="H79" s="43">
        <f t="shared" si="1"/>
        <v>155</v>
      </c>
      <c r="I79" s="43">
        <f t="shared" si="2"/>
        <v>213</v>
      </c>
      <c r="J79" s="43">
        <f t="shared" si="4"/>
        <v>712</v>
      </c>
      <c r="K79" s="43">
        <f t="shared" si="3"/>
        <v>925</v>
      </c>
      <c r="M79" s="116"/>
      <c r="N79" s="116"/>
      <c r="O79" s="116"/>
      <c r="P79" s="116"/>
      <c r="Q79" s="116"/>
      <c r="R79" s="116"/>
      <c r="S79" s="116"/>
      <c r="T79" s="116"/>
    </row>
    <row r="80" spans="1:20" ht="11.25" customHeight="1">
      <c r="A80" s="99" t="s">
        <v>82</v>
      </c>
      <c r="B80" s="42">
        <v>0</v>
      </c>
      <c r="C80" s="42">
        <v>63</v>
      </c>
      <c r="D80" s="100">
        <v>137</v>
      </c>
      <c r="E80" s="99">
        <f t="shared" si="5"/>
        <v>200</v>
      </c>
      <c r="F80" s="42">
        <v>44</v>
      </c>
      <c r="G80" s="101">
        <v>76</v>
      </c>
      <c r="H80" s="43">
        <f t="shared" si="1"/>
        <v>120</v>
      </c>
      <c r="I80" s="43">
        <f t="shared" si="2"/>
        <v>107</v>
      </c>
      <c r="J80" s="43">
        <f t="shared" si="4"/>
        <v>213</v>
      </c>
      <c r="K80" s="43">
        <f t="shared" si="3"/>
        <v>320</v>
      </c>
      <c r="M80" s="116"/>
      <c r="N80" s="116"/>
      <c r="O80" s="116"/>
      <c r="P80" s="116"/>
      <c r="Q80" s="116"/>
      <c r="R80" s="116"/>
      <c r="S80" s="116"/>
      <c r="T80" s="116"/>
    </row>
    <row r="81" spans="1:20"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c r="M81" s="116"/>
      <c r="N81" s="116"/>
      <c r="O81" s="116"/>
      <c r="P81" s="116"/>
      <c r="Q81" s="116"/>
      <c r="R81" s="116"/>
      <c r="S81" s="116"/>
      <c r="T81" s="116"/>
    </row>
    <row r="82" spans="1:20" ht="11.25" customHeight="1">
      <c r="A82" s="99" t="s">
        <v>84</v>
      </c>
      <c r="B82" s="42">
        <v>172</v>
      </c>
      <c r="C82" s="42">
        <v>0</v>
      </c>
      <c r="D82" s="100">
        <v>343</v>
      </c>
      <c r="E82" s="99">
        <f t="shared" si="5"/>
        <v>515</v>
      </c>
      <c r="F82" s="42">
        <v>3</v>
      </c>
      <c r="G82" s="101">
        <v>214</v>
      </c>
      <c r="H82" s="43">
        <f t="shared" si="1"/>
        <v>217</v>
      </c>
      <c r="I82" s="43">
        <f t="shared" si="2"/>
        <v>175</v>
      </c>
      <c r="J82" s="43">
        <f t="shared" si="4"/>
        <v>557</v>
      </c>
      <c r="K82" s="43">
        <f t="shared" si="3"/>
        <v>732</v>
      </c>
      <c r="M82" s="116"/>
      <c r="N82" s="116"/>
      <c r="O82" s="116"/>
      <c r="P82" s="116"/>
      <c r="Q82" s="116"/>
      <c r="R82" s="116"/>
      <c r="S82" s="116"/>
      <c r="T82" s="116"/>
    </row>
    <row r="83" spans="1:20" ht="11.25" customHeight="1">
      <c r="A83" s="99" t="s">
        <v>85</v>
      </c>
      <c r="B83" s="42">
        <v>4878</v>
      </c>
      <c r="C83" s="42">
        <v>28</v>
      </c>
      <c r="D83" s="100">
        <v>8837</v>
      </c>
      <c r="E83" s="99">
        <f t="shared" si="5"/>
        <v>13743</v>
      </c>
      <c r="F83" s="42">
        <v>6</v>
      </c>
      <c r="G83" s="101">
        <v>74</v>
      </c>
      <c r="H83" s="43">
        <f t="shared" si="1"/>
        <v>80</v>
      </c>
      <c r="I83" s="43">
        <f t="shared" si="2"/>
        <v>4912</v>
      </c>
      <c r="J83" s="43">
        <f t="shared" si="4"/>
        <v>8911</v>
      </c>
      <c r="K83" s="43">
        <f t="shared" si="3"/>
        <v>13823</v>
      </c>
      <c r="M83" s="116"/>
      <c r="N83" s="116"/>
      <c r="O83" s="116"/>
      <c r="P83" s="116"/>
      <c r="Q83" s="116"/>
      <c r="R83" s="116"/>
      <c r="S83" s="116"/>
      <c r="T83" s="116"/>
    </row>
    <row r="84" spans="1:20"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c r="M84" s="116"/>
      <c r="N84" s="116"/>
      <c r="O84" s="116"/>
      <c r="P84" s="116"/>
      <c r="Q84" s="116"/>
      <c r="R84" s="116"/>
      <c r="S84" s="116"/>
      <c r="T84" s="116"/>
    </row>
    <row r="85" spans="1:20" ht="11.25" customHeight="1">
      <c r="A85" s="99" t="s">
        <v>87</v>
      </c>
      <c r="B85" s="42">
        <v>0</v>
      </c>
      <c r="C85" s="42">
        <v>0</v>
      </c>
      <c r="D85" s="100"/>
      <c r="E85" s="99">
        <f t="shared" si="5"/>
        <v>0</v>
      </c>
      <c r="F85" s="42">
        <v>0</v>
      </c>
      <c r="G85" s="101">
        <v>0</v>
      </c>
      <c r="H85" s="43">
        <f t="shared" si="1"/>
        <v>0</v>
      </c>
      <c r="I85" s="43">
        <f t="shared" si="2"/>
        <v>0</v>
      </c>
      <c r="J85" s="43">
        <f t="shared" si="4"/>
        <v>0</v>
      </c>
      <c r="K85" s="43">
        <f t="shared" si="3"/>
        <v>0</v>
      </c>
      <c r="M85" s="116"/>
      <c r="N85" s="116"/>
      <c r="O85" s="116"/>
      <c r="P85" s="116"/>
      <c r="Q85" s="116"/>
      <c r="R85" s="116"/>
      <c r="S85" s="116"/>
      <c r="T85" s="116"/>
    </row>
    <row r="86" spans="1:20" ht="11.25" customHeight="1">
      <c r="A86" s="99" t="s">
        <v>88</v>
      </c>
      <c r="B86" s="42"/>
      <c r="C86" s="42">
        <v>0</v>
      </c>
      <c r="D86" s="100">
        <v>0</v>
      </c>
      <c r="E86" s="99">
        <f t="shared" si="5"/>
        <v>0</v>
      </c>
      <c r="F86" s="42">
        <v>0</v>
      </c>
      <c r="G86" s="101">
        <v>0</v>
      </c>
      <c r="H86" s="43">
        <f t="shared" si="1"/>
        <v>0</v>
      </c>
      <c r="I86" s="43">
        <f t="shared" si="2"/>
        <v>0</v>
      </c>
      <c r="J86" s="43">
        <f t="shared" si="4"/>
        <v>0</v>
      </c>
      <c r="K86" s="43">
        <f t="shared" si="3"/>
        <v>0</v>
      </c>
      <c r="M86" s="116"/>
      <c r="N86" s="116"/>
      <c r="O86" s="116"/>
      <c r="P86" s="116"/>
      <c r="Q86" s="116"/>
      <c r="R86" s="116"/>
      <c r="S86" s="116"/>
      <c r="T86" s="116"/>
    </row>
    <row r="87" spans="1:20"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c r="M87" s="116"/>
      <c r="N87" s="116"/>
      <c r="O87" s="116"/>
      <c r="P87" s="116"/>
      <c r="Q87" s="116"/>
      <c r="R87" s="116"/>
      <c r="S87" s="116"/>
      <c r="T87" s="116"/>
    </row>
    <row r="88" spans="1:20" ht="11.25" customHeight="1">
      <c r="A88" s="99" t="s">
        <v>90</v>
      </c>
      <c r="B88" s="42">
        <v>290</v>
      </c>
      <c r="C88" s="42">
        <v>54</v>
      </c>
      <c r="D88" s="100">
        <v>727</v>
      </c>
      <c r="E88" s="99">
        <f t="shared" si="5"/>
        <v>1071</v>
      </c>
      <c r="F88" s="42">
        <v>35</v>
      </c>
      <c r="G88" s="101">
        <v>99</v>
      </c>
      <c r="H88" s="43">
        <f t="shared" si="1"/>
        <v>134</v>
      </c>
      <c r="I88" s="43">
        <f t="shared" si="2"/>
        <v>379</v>
      </c>
      <c r="J88" s="43">
        <f t="shared" si="4"/>
        <v>826</v>
      </c>
      <c r="K88" s="43">
        <f t="shared" si="3"/>
        <v>1205</v>
      </c>
      <c r="M88" s="116"/>
      <c r="N88" s="116"/>
      <c r="O88" s="116"/>
      <c r="P88" s="116"/>
      <c r="Q88" s="116"/>
      <c r="R88" s="116"/>
      <c r="S88" s="116"/>
      <c r="T88" s="116"/>
    </row>
    <row r="89" spans="1:20" ht="11.25" customHeight="1">
      <c r="A89" s="99" t="s">
        <v>91</v>
      </c>
      <c r="B89" s="42">
        <v>4261</v>
      </c>
      <c r="C89" s="42">
        <v>60</v>
      </c>
      <c r="D89" s="100">
        <v>13308</v>
      </c>
      <c r="E89" s="99">
        <f t="shared" si="5"/>
        <v>17629</v>
      </c>
      <c r="F89" s="42">
        <v>113</v>
      </c>
      <c r="G89" s="101">
        <v>182</v>
      </c>
      <c r="H89" s="43">
        <f t="shared" si="1"/>
        <v>295</v>
      </c>
      <c r="I89" s="43">
        <f t="shared" si="2"/>
        <v>4434</v>
      </c>
      <c r="J89" s="43">
        <f t="shared" si="4"/>
        <v>13490</v>
      </c>
      <c r="K89" s="43">
        <f t="shared" si="3"/>
        <v>17924</v>
      </c>
      <c r="M89" s="116"/>
      <c r="N89" s="116"/>
      <c r="O89" s="116"/>
      <c r="P89" s="116"/>
      <c r="Q89" s="116"/>
      <c r="R89" s="116"/>
      <c r="S89" s="116"/>
      <c r="T89" s="116"/>
    </row>
    <row r="90" spans="1:20" ht="11.25" customHeight="1">
      <c r="A90" s="99" t="s">
        <v>92</v>
      </c>
      <c r="B90" s="42">
        <v>1356</v>
      </c>
      <c r="C90" s="42">
        <v>0</v>
      </c>
      <c r="D90" s="100">
        <v>1993</v>
      </c>
      <c r="E90" s="99">
        <f t="shared" si="5"/>
        <v>3349</v>
      </c>
      <c r="F90" s="42">
        <v>14</v>
      </c>
      <c r="G90" s="101">
        <v>26</v>
      </c>
      <c r="H90" s="43">
        <f t="shared" si="1"/>
        <v>40</v>
      </c>
      <c r="I90" s="43">
        <f t="shared" si="2"/>
        <v>1370</v>
      </c>
      <c r="J90" s="43">
        <f t="shared" si="4"/>
        <v>2019</v>
      </c>
      <c r="K90" s="43">
        <f t="shared" si="3"/>
        <v>3389</v>
      </c>
      <c r="M90" s="116"/>
      <c r="N90" s="116"/>
      <c r="O90" s="116"/>
      <c r="P90" s="116"/>
      <c r="Q90" s="116"/>
      <c r="R90" s="116"/>
      <c r="S90" s="116"/>
      <c r="T90" s="116"/>
    </row>
    <row r="91" spans="1:20" ht="11.25" customHeight="1">
      <c r="A91" s="99" t="s">
        <v>93</v>
      </c>
      <c r="B91" s="42">
        <v>25392</v>
      </c>
      <c r="C91" s="42">
        <v>12162</v>
      </c>
      <c r="D91" s="100">
        <v>105440</v>
      </c>
      <c r="E91" s="99">
        <f t="shared" si="5"/>
        <v>142994</v>
      </c>
      <c r="F91" s="42">
        <v>2913</v>
      </c>
      <c r="G91" s="101">
        <v>11840</v>
      </c>
      <c r="H91" s="43">
        <f t="shared" si="1"/>
        <v>14753</v>
      </c>
      <c r="I91" s="43">
        <f t="shared" si="2"/>
        <v>40467</v>
      </c>
      <c r="J91" s="43">
        <f t="shared" si="4"/>
        <v>117280</v>
      </c>
      <c r="K91" s="43">
        <f t="shared" si="3"/>
        <v>157747</v>
      </c>
      <c r="M91" s="116"/>
      <c r="N91" s="116"/>
      <c r="O91" s="116"/>
      <c r="P91" s="116"/>
      <c r="Q91" s="116"/>
      <c r="R91" s="116"/>
      <c r="S91" s="116"/>
      <c r="T91" s="116"/>
    </row>
    <row r="92" spans="1:20" ht="11.25" customHeight="1">
      <c r="A92" s="99" t="s">
        <v>94</v>
      </c>
      <c r="B92" s="42">
        <v>6844</v>
      </c>
      <c r="C92" s="42">
        <v>0</v>
      </c>
      <c r="D92" s="100">
        <v>18876</v>
      </c>
      <c r="E92" s="99">
        <f t="shared" si="5"/>
        <v>25720</v>
      </c>
      <c r="F92" s="42">
        <v>36</v>
      </c>
      <c r="G92" s="101">
        <v>683</v>
      </c>
      <c r="H92" s="43">
        <f t="shared" si="1"/>
        <v>719</v>
      </c>
      <c r="I92" s="43">
        <f t="shared" si="2"/>
        <v>6880</v>
      </c>
      <c r="J92" s="43">
        <f t="shared" si="4"/>
        <v>19559</v>
      </c>
      <c r="K92" s="43">
        <f t="shared" si="3"/>
        <v>26439</v>
      </c>
      <c r="M92" s="116"/>
      <c r="N92" s="116"/>
      <c r="O92" s="116"/>
      <c r="P92" s="116"/>
      <c r="Q92" s="116"/>
      <c r="R92" s="116"/>
      <c r="S92" s="116"/>
      <c r="T92" s="116"/>
    </row>
    <row r="93" spans="1:20" ht="11.25" customHeight="1">
      <c r="A93" s="99" t="s">
        <v>95</v>
      </c>
      <c r="B93" s="42">
        <v>22196</v>
      </c>
      <c r="C93" s="42">
        <v>0</v>
      </c>
      <c r="D93" s="100">
        <v>36990</v>
      </c>
      <c r="E93" s="99">
        <f t="shared" si="5"/>
        <v>59186</v>
      </c>
      <c r="F93" s="42">
        <v>84</v>
      </c>
      <c r="G93" s="101">
        <v>80</v>
      </c>
      <c r="H93" s="43">
        <f t="shared" si="1"/>
        <v>164</v>
      </c>
      <c r="I93" s="43">
        <f t="shared" si="2"/>
        <v>22280</v>
      </c>
      <c r="J93" s="43">
        <f t="shared" si="4"/>
        <v>37070</v>
      </c>
      <c r="K93" s="43">
        <f t="shared" si="3"/>
        <v>59350</v>
      </c>
      <c r="M93" s="116"/>
      <c r="N93" s="116"/>
      <c r="O93" s="116"/>
      <c r="P93" s="116"/>
      <c r="Q93" s="116"/>
      <c r="R93" s="116"/>
      <c r="S93" s="116"/>
      <c r="T93" s="116"/>
    </row>
    <row r="94" spans="1:20" ht="11.25" customHeight="1">
      <c r="A94" s="99" t="s">
        <v>96</v>
      </c>
      <c r="B94" s="42">
        <v>108031</v>
      </c>
      <c r="C94" s="42">
        <v>96</v>
      </c>
      <c r="D94" s="100">
        <v>39988</v>
      </c>
      <c r="E94" s="99">
        <f t="shared" si="5"/>
        <v>148115</v>
      </c>
      <c r="F94" s="42">
        <v>2273</v>
      </c>
      <c r="G94" s="101">
        <v>4407</v>
      </c>
      <c r="H94" s="43">
        <f t="shared" si="1"/>
        <v>6680</v>
      </c>
      <c r="I94" s="43">
        <f t="shared" si="2"/>
        <v>110400</v>
      </c>
      <c r="J94" s="43">
        <f t="shared" si="4"/>
        <v>44395</v>
      </c>
      <c r="K94" s="43">
        <f t="shared" si="3"/>
        <v>154795</v>
      </c>
      <c r="M94" s="116"/>
      <c r="N94" s="116"/>
      <c r="O94" s="116"/>
      <c r="P94" s="116"/>
      <c r="Q94" s="116"/>
      <c r="R94" s="116"/>
      <c r="S94" s="116"/>
      <c r="T94" s="116"/>
    </row>
    <row r="95" spans="1:20" ht="11.25" customHeight="1">
      <c r="A95" s="99" t="s">
        <v>97</v>
      </c>
      <c r="B95" s="42">
        <v>32</v>
      </c>
      <c r="C95" s="42">
        <v>116</v>
      </c>
      <c r="D95" s="100">
        <v>158</v>
      </c>
      <c r="E95" s="99">
        <f t="shared" si="5"/>
        <v>306</v>
      </c>
      <c r="F95" s="42">
        <v>222</v>
      </c>
      <c r="G95" s="101">
        <v>188</v>
      </c>
      <c r="H95" s="43">
        <f t="shared" si="1"/>
        <v>410</v>
      </c>
      <c r="I95" s="43">
        <f t="shared" si="2"/>
        <v>370</v>
      </c>
      <c r="J95" s="43">
        <f t="shared" si="4"/>
        <v>346</v>
      </c>
      <c r="K95" s="43">
        <f t="shared" si="3"/>
        <v>716</v>
      </c>
      <c r="M95" s="116"/>
      <c r="N95" s="116"/>
      <c r="O95" s="116"/>
      <c r="P95" s="116"/>
      <c r="Q95" s="116"/>
      <c r="R95" s="116"/>
      <c r="S95" s="116"/>
      <c r="T95" s="116"/>
    </row>
    <row r="96" spans="1:20" ht="11.25" customHeight="1">
      <c r="A96" s="99" t="s">
        <v>98</v>
      </c>
      <c r="B96" s="42">
        <v>44031</v>
      </c>
      <c r="C96" s="42">
        <v>0</v>
      </c>
      <c r="D96" s="100">
        <v>112529</v>
      </c>
      <c r="E96" s="99">
        <f t="shared" si="5"/>
        <v>156560</v>
      </c>
      <c r="F96" s="42">
        <v>178</v>
      </c>
      <c r="G96" s="101">
        <v>975</v>
      </c>
      <c r="H96" s="43">
        <f t="shared" si="1"/>
        <v>1153</v>
      </c>
      <c r="I96" s="43">
        <f t="shared" si="2"/>
        <v>44209</v>
      </c>
      <c r="J96" s="43">
        <f t="shared" si="4"/>
        <v>113504</v>
      </c>
      <c r="K96" s="43">
        <f t="shared" si="3"/>
        <v>157713</v>
      </c>
      <c r="M96" s="116"/>
      <c r="N96" s="116"/>
      <c r="O96" s="116"/>
      <c r="P96" s="116"/>
      <c r="Q96" s="116"/>
      <c r="R96" s="116"/>
      <c r="S96" s="116"/>
      <c r="T96" s="116"/>
    </row>
    <row r="97" spans="1:20" ht="11.25" customHeight="1">
      <c r="A97" s="99" t="s">
        <v>99</v>
      </c>
      <c r="B97" s="42">
        <v>446</v>
      </c>
      <c r="C97" s="42">
        <v>0</v>
      </c>
      <c r="D97" s="100">
        <v>909</v>
      </c>
      <c r="E97" s="99">
        <f t="shared" si="5"/>
        <v>1355</v>
      </c>
      <c r="F97" s="42">
        <v>0</v>
      </c>
      <c r="G97" s="101">
        <v>14</v>
      </c>
      <c r="H97" s="43">
        <f t="shared" si="1"/>
        <v>14</v>
      </c>
      <c r="I97" s="43">
        <f t="shared" si="2"/>
        <v>446</v>
      </c>
      <c r="J97" s="43">
        <f t="shared" si="4"/>
        <v>923</v>
      </c>
      <c r="K97" s="43">
        <f t="shared" si="3"/>
        <v>1369</v>
      </c>
      <c r="M97" s="116"/>
      <c r="N97" s="116"/>
      <c r="O97" s="116"/>
      <c r="P97" s="116"/>
      <c r="Q97" s="116"/>
      <c r="R97" s="116"/>
      <c r="S97" s="116"/>
      <c r="T97" s="116"/>
    </row>
    <row r="98" spans="1:20" ht="11.25" customHeight="1">
      <c r="A98" s="99" t="s">
        <v>100</v>
      </c>
      <c r="B98" s="42">
        <v>3539</v>
      </c>
      <c r="C98" s="42">
        <v>92</v>
      </c>
      <c r="D98" s="100">
        <v>8137</v>
      </c>
      <c r="E98" s="99">
        <f t="shared" si="5"/>
        <v>11768</v>
      </c>
      <c r="F98" s="42">
        <v>16</v>
      </c>
      <c r="G98" s="101">
        <v>157</v>
      </c>
      <c r="H98" s="43">
        <f t="shared" si="1"/>
        <v>173</v>
      </c>
      <c r="I98" s="43">
        <f t="shared" si="2"/>
        <v>3647</v>
      </c>
      <c r="J98" s="43">
        <f t="shared" si="4"/>
        <v>8294</v>
      </c>
      <c r="K98" s="43">
        <f t="shared" si="3"/>
        <v>11941</v>
      </c>
      <c r="M98" s="116"/>
      <c r="N98" s="116"/>
      <c r="O98" s="116"/>
      <c r="P98" s="116"/>
      <c r="Q98" s="116"/>
      <c r="R98" s="116"/>
      <c r="S98" s="116"/>
      <c r="T98" s="116"/>
    </row>
    <row r="99" spans="1:20" ht="11.25" customHeight="1">
      <c r="A99" s="99" t="s">
        <v>101</v>
      </c>
      <c r="B99" s="42">
        <v>317</v>
      </c>
      <c r="C99" s="42">
        <v>13</v>
      </c>
      <c r="D99" s="100">
        <v>1359</v>
      </c>
      <c r="E99" s="99">
        <f t="shared" si="5"/>
        <v>1689</v>
      </c>
      <c r="F99" s="42">
        <v>7</v>
      </c>
      <c r="G99" s="101">
        <v>544</v>
      </c>
      <c r="H99" s="43">
        <f t="shared" si="1"/>
        <v>551</v>
      </c>
      <c r="I99" s="43">
        <f t="shared" si="2"/>
        <v>337</v>
      </c>
      <c r="J99" s="43">
        <f t="shared" si="4"/>
        <v>1903</v>
      </c>
      <c r="K99" s="43">
        <f t="shared" si="3"/>
        <v>2240</v>
      </c>
      <c r="M99" s="116"/>
      <c r="N99" s="116"/>
      <c r="O99" s="116"/>
      <c r="P99" s="116"/>
      <c r="Q99" s="116"/>
      <c r="R99" s="116"/>
      <c r="S99" s="116"/>
      <c r="T99" s="116"/>
    </row>
    <row r="100" spans="1:20" ht="11.25" customHeight="1">
      <c r="A100" s="99" t="s">
        <v>102</v>
      </c>
      <c r="B100" s="42"/>
      <c r="C100" s="42">
        <v>0</v>
      </c>
      <c r="D100" s="100">
        <v>0</v>
      </c>
      <c r="E100" s="99">
        <f t="shared" si="5"/>
        <v>0</v>
      </c>
      <c r="F100" s="42">
        <v>0</v>
      </c>
      <c r="G100" s="101">
        <v>0</v>
      </c>
      <c r="H100" s="43">
        <v>0</v>
      </c>
      <c r="I100" s="43">
        <f t="shared" si="2"/>
        <v>0</v>
      </c>
      <c r="J100" s="43">
        <f t="shared" si="4"/>
        <v>0</v>
      </c>
      <c r="K100" s="43">
        <f t="shared" si="3"/>
        <v>0</v>
      </c>
      <c r="M100" s="116"/>
      <c r="N100" s="116"/>
      <c r="O100" s="116"/>
      <c r="P100" s="116"/>
      <c r="Q100" s="116"/>
      <c r="R100" s="116"/>
      <c r="S100" s="116"/>
      <c r="T100" s="116"/>
    </row>
    <row r="101" spans="1:20" ht="11.25" customHeight="1">
      <c r="A101" s="99" t="s">
        <v>103</v>
      </c>
      <c r="B101" s="42">
        <v>0</v>
      </c>
      <c r="C101" s="42">
        <v>0</v>
      </c>
      <c r="D101" s="100">
        <v>0</v>
      </c>
      <c r="E101" s="99">
        <f t="shared" si="5"/>
        <v>0</v>
      </c>
      <c r="F101" s="42">
        <v>0</v>
      </c>
      <c r="G101" s="101">
        <v>0</v>
      </c>
      <c r="H101" s="43">
        <f aca="true" t="shared" si="6" ref="H101:H120">SUM(F101:G101)</f>
        <v>0</v>
      </c>
      <c r="I101" s="43">
        <f t="shared" si="2"/>
        <v>0</v>
      </c>
      <c r="J101" s="43">
        <f t="shared" si="4"/>
        <v>0</v>
      </c>
      <c r="K101" s="43">
        <f t="shared" si="3"/>
        <v>0</v>
      </c>
      <c r="M101" s="116"/>
      <c r="N101" s="116"/>
      <c r="O101" s="116"/>
      <c r="P101" s="116"/>
      <c r="Q101" s="116"/>
      <c r="R101" s="116"/>
      <c r="S101" s="116"/>
      <c r="T101" s="116"/>
    </row>
    <row r="102" spans="1:20" ht="11.25" customHeight="1">
      <c r="A102" s="99" t="s">
        <v>104</v>
      </c>
      <c r="B102" s="42"/>
      <c r="C102" s="42">
        <v>0</v>
      </c>
      <c r="D102" s="100">
        <v>0</v>
      </c>
      <c r="E102" s="99">
        <f t="shared" si="5"/>
        <v>0</v>
      </c>
      <c r="F102" s="42">
        <v>0</v>
      </c>
      <c r="G102" s="101">
        <v>0</v>
      </c>
      <c r="H102" s="43">
        <f t="shared" si="6"/>
        <v>0</v>
      </c>
      <c r="I102" s="43">
        <f t="shared" si="2"/>
        <v>0</v>
      </c>
      <c r="J102" s="43">
        <f t="shared" si="4"/>
        <v>0</v>
      </c>
      <c r="K102" s="43">
        <f t="shared" si="3"/>
        <v>0</v>
      </c>
      <c r="M102" s="116"/>
      <c r="N102" s="116"/>
      <c r="O102" s="116"/>
      <c r="P102" s="116"/>
      <c r="Q102" s="116"/>
      <c r="R102" s="116"/>
      <c r="S102" s="116"/>
      <c r="T102" s="116"/>
    </row>
    <row r="103" spans="1:20" ht="11.25" customHeight="1">
      <c r="A103" s="99" t="s">
        <v>105</v>
      </c>
      <c r="B103" s="42"/>
      <c r="C103" s="42">
        <v>0</v>
      </c>
      <c r="D103" s="100">
        <v>0</v>
      </c>
      <c r="E103" s="99">
        <f t="shared" si="5"/>
        <v>0</v>
      </c>
      <c r="F103" s="42">
        <v>0</v>
      </c>
      <c r="G103" s="101">
        <v>0</v>
      </c>
      <c r="H103" s="43">
        <f t="shared" si="6"/>
        <v>0</v>
      </c>
      <c r="I103" s="43">
        <f t="shared" si="2"/>
        <v>0</v>
      </c>
      <c r="J103" s="43">
        <f t="shared" si="4"/>
        <v>0</v>
      </c>
      <c r="K103" s="43">
        <f t="shared" si="3"/>
        <v>0</v>
      </c>
      <c r="M103" s="116"/>
      <c r="N103" s="116"/>
      <c r="O103" s="116"/>
      <c r="P103" s="116"/>
      <c r="Q103" s="116"/>
      <c r="R103" s="116"/>
      <c r="S103" s="116"/>
      <c r="T103" s="116"/>
    </row>
    <row r="104" spans="1:20" ht="11.25" customHeight="1">
      <c r="A104" s="99" t="s">
        <v>106</v>
      </c>
      <c r="B104" s="42">
        <v>558</v>
      </c>
      <c r="C104" s="42">
        <v>4</v>
      </c>
      <c r="D104" s="100">
        <v>1902</v>
      </c>
      <c r="E104" s="99">
        <f t="shared" si="5"/>
        <v>2464</v>
      </c>
      <c r="F104" s="42">
        <v>20</v>
      </c>
      <c r="G104" s="101">
        <v>81430</v>
      </c>
      <c r="H104" s="43">
        <f t="shared" si="6"/>
        <v>81450</v>
      </c>
      <c r="I104" s="43">
        <f t="shared" si="2"/>
        <v>582</v>
      </c>
      <c r="J104" s="43">
        <f t="shared" si="4"/>
        <v>83332</v>
      </c>
      <c r="K104" s="43">
        <f t="shared" si="3"/>
        <v>83914</v>
      </c>
      <c r="M104" s="116"/>
      <c r="N104" s="116"/>
      <c r="O104" s="116"/>
      <c r="P104" s="116"/>
      <c r="Q104" s="116"/>
      <c r="R104" s="116"/>
      <c r="S104" s="116"/>
      <c r="T104" s="116"/>
    </row>
    <row r="105" spans="1:20" ht="11.25" customHeight="1">
      <c r="A105" s="99" t="s">
        <v>107</v>
      </c>
      <c r="B105" s="42">
        <v>0</v>
      </c>
      <c r="C105" s="42">
        <v>0</v>
      </c>
      <c r="D105" s="100">
        <v>0</v>
      </c>
      <c r="E105" s="99">
        <f t="shared" si="5"/>
        <v>0</v>
      </c>
      <c r="F105" s="42">
        <v>0</v>
      </c>
      <c r="G105" s="101">
        <v>0</v>
      </c>
      <c r="H105" s="43">
        <f t="shared" si="6"/>
        <v>0</v>
      </c>
      <c r="I105" s="43">
        <f t="shared" si="2"/>
        <v>0</v>
      </c>
      <c r="J105" s="43">
        <f t="shared" si="4"/>
        <v>0</v>
      </c>
      <c r="K105" s="43">
        <f t="shared" si="3"/>
        <v>0</v>
      </c>
      <c r="M105" s="116"/>
      <c r="N105" s="116"/>
      <c r="O105" s="116"/>
      <c r="P105" s="116"/>
      <c r="Q105" s="116"/>
      <c r="R105" s="116"/>
      <c r="S105" s="116"/>
      <c r="T105" s="116"/>
    </row>
    <row r="106" spans="1:20" ht="11.25" customHeight="1">
      <c r="A106" s="99" t="s">
        <v>108</v>
      </c>
      <c r="B106" s="42">
        <v>9477</v>
      </c>
      <c r="C106" s="42">
        <v>8320</v>
      </c>
      <c r="D106" s="100">
        <v>40340</v>
      </c>
      <c r="E106" s="99">
        <f t="shared" si="5"/>
        <v>58137</v>
      </c>
      <c r="F106" s="42">
        <v>3922</v>
      </c>
      <c r="G106" s="101">
        <v>9994</v>
      </c>
      <c r="H106" s="43">
        <f t="shared" si="6"/>
        <v>13916</v>
      </c>
      <c r="I106" s="43">
        <f t="shared" si="2"/>
        <v>21719</v>
      </c>
      <c r="J106" s="43">
        <f t="shared" si="4"/>
        <v>50334</v>
      </c>
      <c r="K106" s="43">
        <f t="shared" si="3"/>
        <v>72053</v>
      </c>
      <c r="M106" s="116"/>
      <c r="N106" s="116"/>
      <c r="O106" s="116"/>
      <c r="P106" s="116"/>
      <c r="Q106" s="116"/>
      <c r="R106" s="116"/>
      <c r="S106" s="116"/>
      <c r="T106" s="116"/>
    </row>
    <row r="107" spans="1:20" ht="11.25" customHeight="1">
      <c r="A107" s="99" t="s">
        <v>109</v>
      </c>
      <c r="B107" s="42">
        <v>1007</v>
      </c>
      <c r="C107" s="42">
        <v>579</v>
      </c>
      <c r="D107" s="100">
        <v>5734</v>
      </c>
      <c r="E107" s="99">
        <f t="shared" si="5"/>
        <v>7320</v>
      </c>
      <c r="F107" s="42">
        <v>1235</v>
      </c>
      <c r="G107" s="101">
        <v>2518</v>
      </c>
      <c r="H107" s="43">
        <f t="shared" si="6"/>
        <v>3753</v>
      </c>
      <c r="I107" s="43">
        <f t="shared" si="2"/>
        <v>2821</v>
      </c>
      <c r="J107" s="43">
        <f t="shared" si="4"/>
        <v>8252</v>
      </c>
      <c r="K107" s="43">
        <f t="shared" si="3"/>
        <v>11073</v>
      </c>
      <c r="M107" s="116"/>
      <c r="N107" s="116"/>
      <c r="O107" s="116"/>
      <c r="P107" s="116"/>
      <c r="Q107" s="116"/>
      <c r="R107" s="116"/>
      <c r="S107" s="116"/>
      <c r="T107" s="116"/>
    </row>
    <row r="108" spans="1:20" ht="11.25" customHeight="1">
      <c r="A108" s="99" t="s">
        <v>110</v>
      </c>
      <c r="B108" s="42">
        <v>24840</v>
      </c>
      <c r="C108" s="42">
        <v>13378</v>
      </c>
      <c r="D108" s="100">
        <v>176597</v>
      </c>
      <c r="E108" s="99">
        <f t="shared" si="5"/>
        <v>214815</v>
      </c>
      <c r="F108" s="42">
        <v>2481</v>
      </c>
      <c r="G108" s="101">
        <v>6524</v>
      </c>
      <c r="H108" s="43">
        <f t="shared" si="6"/>
        <v>9005</v>
      </c>
      <c r="I108" s="43">
        <f t="shared" si="2"/>
        <v>40699</v>
      </c>
      <c r="J108" s="43">
        <f t="shared" si="4"/>
        <v>183121</v>
      </c>
      <c r="K108" s="43">
        <f t="shared" si="3"/>
        <v>223820</v>
      </c>
      <c r="M108" s="116"/>
      <c r="N108" s="116"/>
      <c r="O108" s="116"/>
      <c r="P108" s="116"/>
      <c r="Q108" s="116"/>
      <c r="R108" s="116"/>
      <c r="S108" s="116"/>
      <c r="T108" s="116"/>
    </row>
    <row r="109" spans="1:20" ht="11.25" customHeight="1">
      <c r="A109" s="99" t="s">
        <v>111</v>
      </c>
      <c r="B109" s="42">
        <v>119171</v>
      </c>
      <c r="C109" s="42">
        <v>30825</v>
      </c>
      <c r="D109" s="100">
        <v>315745</v>
      </c>
      <c r="E109" s="99">
        <f t="shared" si="5"/>
        <v>465741</v>
      </c>
      <c r="F109" s="42">
        <v>10158</v>
      </c>
      <c r="G109" s="101">
        <v>28645</v>
      </c>
      <c r="H109" s="43">
        <f t="shared" si="6"/>
        <v>38803</v>
      </c>
      <c r="I109" s="43">
        <f t="shared" si="2"/>
        <v>160154</v>
      </c>
      <c r="J109" s="43">
        <f t="shared" si="4"/>
        <v>344390</v>
      </c>
      <c r="K109" s="43">
        <f t="shared" si="3"/>
        <v>504544</v>
      </c>
      <c r="M109" s="116"/>
      <c r="N109" s="116"/>
      <c r="O109" s="116"/>
      <c r="P109" s="116"/>
      <c r="Q109" s="116"/>
      <c r="R109" s="116"/>
      <c r="S109" s="116"/>
      <c r="T109" s="116"/>
    </row>
    <row r="110" spans="1:20" ht="11.25" customHeight="1">
      <c r="A110" s="99" t="s">
        <v>112</v>
      </c>
      <c r="B110" s="42">
        <v>628</v>
      </c>
      <c r="C110" s="42">
        <v>621</v>
      </c>
      <c r="D110" s="100">
        <v>6141</v>
      </c>
      <c r="E110" s="99">
        <f t="shared" si="5"/>
        <v>7390</v>
      </c>
      <c r="F110" s="42">
        <v>104</v>
      </c>
      <c r="G110" s="101">
        <v>397</v>
      </c>
      <c r="H110" s="43">
        <f t="shared" si="6"/>
        <v>501</v>
      </c>
      <c r="I110" s="43">
        <f t="shared" si="2"/>
        <v>1353</v>
      </c>
      <c r="J110" s="43">
        <f t="shared" si="4"/>
        <v>6538</v>
      </c>
      <c r="K110" s="43">
        <f t="shared" si="3"/>
        <v>7891</v>
      </c>
      <c r="M110" s="116"/>
      <c r="N110" s="116"/>
      <c r="O110" s="116"/>
      <c r="P110" s="116"/>
      <c r="Q110" s="116"/>
      <c r="R110" s="116"/>
      <c r="S110" s="116"/>
      <c r="T110" s="116"/>
    </row>
    <row r="111" spans="1:20" ht="11.25" customHeight="1">
      <c r="A111" s="99" t="s">
        <v>113</v>
      </c>
      <c r="B111" s="42">
        <v>255</v>
      </c>
      <c r="C111" s="42">
        <v>382</v>
      </c>
      <c r="D111" s="100">
        <v>1698</v>
      </c>
      <c r="E111" s="99">
        <f t="shared" si="5"/>
        <v>2335</v>
      </c>
      <c r="F111" s="42">
        <v>443</v>
      </c>
      <c r="G111" s="101">
        <v>1616</v>
      </c>
      <c r="H111" s="43">
        <f t="shared" si="6"/>
        <v>2059</v>
      </c>
      <c r="I111" s="43">
        <f t="shared" si="2"/>
        <v>1080</v>
      </c>
      <c r="J111" s="43">
        <f t="shared" si="4"/>
        <v>3314</v>
      </c>
      <c r="K111" s="43">
        <f t="shared" si="3"/>
        <v>4394</v>
      </c>
      <c r="M111" s="116"/>
      <c r="N111" s="116"/>
      <c r="O111" s="116"/>
      <c r="P111" s="116"/>
      <c r="Q111" s="116"/>
      <c r="R111" s="116"/>
      <c r="S111" s="116"/>
      <c r="T111" s="116"/>
    </row>
    <row r="112" spans="1:20" ht="11.25" customHeight="1">
      <c r="A112" s="99" t="s">
        <v>114</v>
      </c>
      <c r="B112" s="42"/>
      <c r="C112" s="42">
        <v>0</v>
      </c>
      <c r="D112" s="100">
        <v>0</v>
      </c>
      <c r="E112" s="99">
        <f t="shared" si="5"/>
        <v>0</v>
      </c>
      <c r="F112" s="42">
        <v>0</v>
      </c>
      <c r="G112" s="101">
        <v>0</v>
      </c>
      <c r="H112" s="43">
        <f t="shared" si="6"/>
        <v>0</v>
      </c>
      <c r="I112" s="43">
        <f t="shared" si="2"/>
        <v>0</v>
      </c>
      <c r="J112" s="43">
        <f t="shared" si="4"/>
        <v>0</v>
      </c>
      <c r="K112" s="43">
        <f t="shared" si="3"/>
        <v>0</v>
      </c>
      <c r="M112" s="116"/>
      <c r="N112" s="116"/>
      <c r="O112" s="116"/>
      <c r="P112" s="116"/>
      <c r="Q112" s="116"/>
      <c r="R112" s="116"/>
      <c r="S112" s="116"/>
      <c r="T112" s="116"/>
    </row>
    <row r="113" spans="1:20" ht="11.25" customHeight="1">
      <c r="A113" s="99" t="s">
        <v>115</v>
      </c>
      <c r="B113" s="42">
        <v>0</v>
      </c>
      <c r="C113" s="42">
        <v>0</v>
      </c>
      <c r="D113" s="100">
        <v>0</v>
      </c>
      <c r="E113" s="99">
        <f t="shared" si="5"/>
        <v>0</v>
      </c>
      <c r="F113" s="42">
        <v>0</v>
      </c>
      <c r="G113" s="101">
        <v>0</v>
      </c>
      <c r="H113" s="43">
        <f t="shared" si="6"/>
        <v>0</v>
      </c>
      <c r="I113" s="43">
        <f t="shared" si="2"/>
        <v>0</v>
      </c>
      <c r="J113" s="43">
        <f t="shared" si="4"/>
        <v>0</v>
      </c>
      <c r="K113" s="43">
        <f t="shared" si="3"/>
        <v>0</v>
      </c>
      <c r="M113" s="116"/>
      <c r="N113" s="116"/>
      <c r="O113" s="116"/>
      <c r="P113" s="116"/>
      <c r="Q113" s="116"/>
      <c r="R113" s="116"/>
      <c r="S113" s="116"/>
      <c r="T113" s="116"/>
    </row>
    <row r="114" spans="1:20" ht="11.25" customHeight="1">
      <c r="A114" s="99" t="s">
        <v>116</v>
      </c>
      <c r="B114" s="42">
        <v>24701</v>
      </c>
      <c r="C114" s="42">
        <v>33</v>
      </c>
      <c r="D114" s="100">
        <v>33305</v>
      </c>
      <c r="E114" s="99">
        <f t="shared" si="5"/>
        <v>58039</v>
      </c>
      <c r="F114" s="42">
        <v>37</v>
      </c>
      <c r="G114" s="101">
        <v>115</v>
      </c>
      <c r="H114" s="43">
        <f t="shared" si="6"/>
        <v>152</v>
      </c>
      <c r="I114" s="43">
        <f t="shared" si="2"/>
        <v>24771</v>
      </c>
      <c r="J114" s="43">
        <f t="shared" si="4"/>
        <v>33420</v>
      </c>
      <c r="K114" s="43">
        <f t="shared" si="3"/>
        <v>58191</v>
      </c>
      <c r="M114" s="116"/>
      <c r="N114" s="116"/>
      <c r="O114" s="116"/>
      <c r="P114" s="116"/>
      <c r="Q114" s="116"/>
      <c r="R114" s="116"/>
      <c r="S114" s="116"/>
      <c r="T114" s="116"/>
    </row>
    <row r="115" spans="1:20" ht="11.25" customHeight="1">
      <c r="A115" s="99" t="s">
        <v>117</v>
      </c>
      <c r="B115" s="42">
        <v>0</v>
      </c>
      <c r="C115" s="42">
        <v>0</v>
      </c>
      <c r="D115" s="100">
        <v>0</v>
      </c>
      <c r="E115" s="99">
        <f t="shared" si="5"/>
        <v>0</v>
      </c>
      <c r="F115" s="42">
        <v>0</v>
      </c>
      <c r="G115" s="101">
        <v>0</v>
      </c>
      <c r="H115" s="43">
        <f t="shared" si="6"/>
        <v>0</v>
      </c>
      <c r="I115" s="43">
        <f t="shared" si="2"/>
        <v>0</v>
      </c>
      <c r="J115" s="43">
        <f t="shared" si="4"/>
        <v>0</v>
      </c>
      <c r="K115" s="43">
        <f t="shared" si="3"/>
        <v>0</v>
      </c>
      <c r="M115" s="116"/>
      <c r="N115" s="116"/>
      <c r="O115" s="116"/>
      <c r="P115" s="116"/>
      <c r="Q115" s="116"/>
      <c r="R115" s="116"/>
      <c r="S115" s="116"/>
      <c r="T115" s="116"/>
    </row>
    <row r="116" spans="1:20" ht="11.25" customHeight="1">
      <c r="A116" s="99" t="s">
        <v>118</v>
      </c>
      <c r="B116" s="42"/>
      <c r="C116" s="42">
        <v>0</v>
      </c>
      <c r="D116" s="100">
        <v>0</v>
      </c>
      <c r="E116" s="99">
        <f t="shared" si="5"/>
        <v>0</v>
      </c>
      <c r="F116" s="42">
        <v>0</v>
      </c>
      <c r="G116" s="101">
        <v>0</v>
      </c>
      <c r="H116" s="43">
        <f t="shared" si="6"/>
        <v>0</v>
      </c>
      <c r="I116" s="43">
        <f t="shared" si="2"/>
        <v>0</v>
      </c>
      <c r="J116" s="43">
        <f t="shared" si="4"/>
        <v>0</v>
      </c>
      <c r="K116" s="43">
        <f t="shared" si="3"/>
        <v>0</v>
      </c>
      <c r="M116" s="116"/>
      <c r="N116" s="116"/>
      <c r="O116" s="116"/>
      <c r="P116" s="116"/>
      <c r="Q116" s="116"/>
      <c r="R116" s="116"/>
      <c r="S116" s="116"/>
      <c r="T116" s="116"/>
    </row>
    <row r="117" spans="1:20" ht="11.25" customHeight="1">
      <c r="A117" s="99" t="s">
        <v>119</v>
      </c>
      <c r="B117" s="42"/>
      <c r="C117" s="42">
        <v>0</v>
      </c>
      <c r="D117" s="100">
        <v>0</v>
      </c>
      <c r="E117" s="99">
        <f t="shared" si="5"/>
        <v>0</v>
      </c>
      <c r="F117" s="42"/>
      <c r="G117" s="101">
        <v>0</v>
      </c>
      <c r="H117" s="43">
        <f t="shared" si="6"/>
        <v>0</v>
      </c>
      <c r="I117" s="43">
        <f t="shared" si="2"/>
        <v>0</v>
      </c>
      <c r="J117" s="43">
        <f t="shared" si="4"/>
        <v>0</v>
      </c>
      <c r="K117" s="43">
        <f t="shared" si="3"/>
        <v>0</v>
      </c>
      <c r="M117" s="116"/>
      <c r="N117" s="116"/>
      <c r="O117" s="116"/>
      <c r="P117" s="116"/>
      <c r="Q117" s="116"/>
      <c r="R117" s="116"/>
      <c r="S117" s="116"/>
      <c r="T117" s="116"/>
    </row>
    <row r="118" spans="1:20" ht="11.25" customHeight="1">
      <c r="A118" s="99" t="s">
        <v>120</v>
      </c>
      <c r="B118" s="42">
        <v>0</v>
      </c>
      <c r="C118" s="42">
        <v>0</v>
      </c>
      <c r="D118" s="100">
        <v>0</v>
      </c>
      <c r="E118" s="99">
        <f t="shared" si="5"/>
        <v>0</v>
      </c>
      <c r="F118" s="42">
        <v>0</v>
      </c>
      <c r="G118" s="101">
        <v>0</v>
      </c>
      <c r="H118" s="43">
        <f t="shared" si="6"/>
        <v>0</v>
      </c>
      <c r="I118" s="43">
        <f t="shared" si="2"/>
        <v>0</v>
      </c>
      <c r="J118" s="43">
        <f t="shared" si="4"/>
        <v>0</v>
      </c>
      <c r="K118" s="43">
        <f t="shared" si="3"/>
        <v>0</v>
      </c>
      <c r="M118" s="116"/>
      <c r="N118" s="116"/>
      <c r="O118" s="116"/>
      <c r="P118" s="116"/>
      <c r="Q118" s="116"/>
      <c r="R118" s="116"/>
      <c r="S118" s="116"/>
      <c r="T118" s="116"/>
    </row>
    <row r="119" spans="1:20" ht="11.25" customHeight="1">
      <c r="A119" s="99" t="s">
        <v>121</v>
      </c>
      <c r="B119" s="42">
        <v>0</v>
      </c>
      <c r="C119" s="42">
        <v>0</v>
      </c>
      <c r="D119" s="100">
        <v>0</v>
      </c>
      <c r="E119" s="99">
        <f t="shared" si="5"/>
        <v>0</v>
      </c>
      <c r="F119" s="42"/>
      <c r="G119" s="101">
        <v>0</v>
      </c>
      <c r="H119" s="43">
        <f t="shared" si="6"/>
        <v>0</v>
      </c>
      <c r="I119" s="43">
        <f t="shared" si="2"/>
        <v>0</v>
      </c>
      <c r="J119" s="43">
        <f t="shared" si="4"/>
        <v>0</v>
      </c>
      <c r="K119" s="43">
        <f t="shared" si="3"/>
        <v>0</v>
      </c>
      <c r="M119" s="116"/>
      <c r="N119" s="116"/>
      <c r="O119" s="116"/>
      <c r="P119" s="116"/>
      <c r="Q119" s="116"/>
      <c r="R119" s="116"/>
      <c r="S119" s="116"/>
      <c r="T119" s="116"/>
    </row>
    <row r="120" spans="1:20" ht="11.25" customHeight="1">
      <c r="A120" s="99" t="s">
        <v>122</v>
      </c>
      <c r="B120" s="42">
        <v>0</v>
      </c>
      <c r="C120" s="42">
        <v>0</v>
      </c>
      <c r="D120" s="100">
        <v>0</v>
      </c>
      <c r="E120" s="99">
        <f t="shared" si="5"/>
        <v>0</v>
      </c>
      <c r="F120" s="42">
        <v>0</v>
      </c>
      <c r="G120" s="101">
        <v>0</v>
      </c>
      <c r="H120" s="43">
        <f t="shared" si="6"/>
        <v>0</v>
      </c>
      <c r="I120" s="43">
        <f t="shared" si="2"/>
        <v>0</v>
      </c>
      <c r="J120" s="43">
        <f t="shared" si="4"/>
        <v>0</v>
      </c>
      <c r="K120" s="43">
        <f t="shared" si="3"/>
        <v>0</v>
      </c>
      <c r="M120" s="116"/>
      <c r="N120" s="116"/>
      <c r="O120" s="116"/>
      <c r="P120" s="116"/>
      <c r="Q120" s="116"/>
      <c r="R120" s="116"/>
      <c r="S120" s="116"/>
      <c r="T120" s="116"/>
    </row>
    <row r="121" spans="1:20" ht="11.25" customHeight="1">
      <c r="A121" s="99"/>
      <c r="B121" s="95"/>
      <c r="C121" s="95"/>
      <c r="D121" s="101"/>
      <c r="E121" s="99"/>
      <c r="F121" s="95"/>
      <c r="G121" s="101"/>
      <c r="H121" s="43"/>
      <c r="I121" s="43"/>
      <c r="J121" s="43"/>
      <c r="K121" s="43"/>
      <c r="M121" s="116"/>
      <c r="N121" s="116"/>
      <c r="O121" s="116"/>
      <c r="P121" s="116"/>
      <c r="Q121" s="116"/>
      <c r="R121" s="116"/>
      <c r="S121" s="116"/>
      <c r="T121" s="116"/>
    </row>
    <row r="122" spans="1:20" ht="11.25" customHeight="1">
      <c r="A122" s="98"/>
      <c r="B122" s="102"/>
      <c r="C122" s="102"/>
      <c r="D122" s="43"/>
      <c r="E122" s="99"/>
      <c r="F122" s="98"/>
      <c r="G122" s="97"/>
      <c r="H122" s="98"/>
      <c r="I122" s="43"/>
      <c r="J122" s="98"/>
      <c r="K122" s="98"/>
      <c r="M122" s="116"/>
      <c r="N122" s="116"/>
      <c r="O122" s="116"/>
      <c r="P122" s="116"/>
      <c r="Q122" s="116"/>
      <c r="R122" s="116"/>
      <c r="S122" s="116"/>
      <c r="T122" s="116"/>
    </row>
    <row r="123" spans="1:20" ht="11.25" customHeight="1">
      <c r="A123" s="15"/>
      <c r="B123" s="43">
        <f>SUM(B25:B122)</f>
        <v>1908129</v>
      </c>
      <c r="C123" s="43">
        <f>SUM(C25:C122)</f>
        <v>609720</v>
      </c>
      <c r="D123" s="43">
        <f>SUM(D25:D120)</f>
        <v>4305378</v>
      </c>
      <c r="E123" s="43">
        <f>SUM(E25:E120)</f>
        <v>6823227</v>
      </c>
      <c r="F123" s="95">
        <f>SUM(F25:F120)</f>
        <v>389522</v>
      </c>
      <c r="G123" s="43">
        <f>SUM(G25:G120)</f>
        <v>575890</v>
      </c>
      <c r="H123" s="43">
        <f>F123+G123</f>
        <v>965412</v>
      </c>
      <c r="I123" s="43">
        <f>SUM(I25:I120)</f>
        <v>2907371</v>
      </c>
      <c r="J123" s="43">
        <f>D123+G123</f>
        <v>4881268</v>
      </c>
      <c r="K123" s="43">
        <f>E123+H123</f>
        <v>7788639</v>
      </c>
      <c r="M123" s="116"/>
      <c r="N123" s="116"/>
      <c r="O123" s="116"/>
      <c r="P123" s="116"/>
      <c r="Q123" s="116"/>
      <c r="R123" s="116"/>
      <c r="S123" s="116"/>
      <c r="T123" s="116"/>
    </row>
    <row r="124" spans="1:20" ht="11.25" customHeight="1">
      <c r="A124" s="35"/>
      <c r="B124" s="35"/>
      <c r="C124" s="35"/>
      <c r="D124" s="35"/>
      <c r="E124" s="35"/>
      <c r="F124" s="35"/>
      <c r="G124" s="35"/>
      <c r="H124" s="35"/>
      <c r="I124" s="35"/>
      <c r="J124" s="35"/>
      <c r="K124" s="35"/>
      <c r="M124" s="116"/>
      <c r="N124" s="116"/>
      <c r="O124" s="116"/>
      <c r="P124" s="116"/>
      <c r="Q124" s="116"/>
      <c r="R124" s="116"/>
      <c r="S124" s="116"/>
      <c r="T124" s="116"/>
    </row>
    <row r="125" spans="1:11" ht="11.25" customHeight="1">
      <c r="A125" s="69"/>
      <c r="B125" s="69"/>
      <c r="C125" s="69"/>
      <c r="D125" s="69"/>
      <c r="E125" s="69"/>
      <c r="F125" s="69"/>
      <c r="G125" s="69"/>
      <c r="H125" s="69"/>
      <c r="I125" s="69"/>
      <c r="J125" s="69"/>
      <c r="K125" s="69"/>
    </row>
    <row r="126" spans="1:11" ht="11.25" customHeight="1">
      <c r="A126" s="70" t="s">
        <v>124</v>
      </c>
      <c r="B126" s="70"/>
      <c r="C126" s="70"/>
      <c r="D126" s="70"/>
      <c r="E126" s="70"/>
      <c r="F126" s="70"/>
      <c r="G126" s="70"/>
      <c r="H126" s="70"/>
      <c r="I126" s="70"/>
      <c r="J126" s="70"/>
      <c r="K126" s="70"/>
    </row>
    <row r="127" spans="1:11" ht="11.25" customHeight="1">
      <c r="A127" s="70"/>
      <c r="B127" s="70"/>
      <c r="C127" s="70"/>
      <c r="D127" s="70"/>
      <c r="E127" s="70"/>
      <c r="F127" s="70"/>
      <c r="G127" s="70"/>
      <c r="H127" s="70"/>
      <c r="I127" s="70"/>
      <c r="J127" s="70"/>
      <c r="K127" s="70"/>
    </row>
    <row r="128" spans="1:20" ht="11.25" customHeight="1">
      <c r="A128" s="70" t="s">
        <v>125</v>
      </c>
      <c r="B128" s="70"/>
      <c r="C128" s="70"/>
      <c r="D128" s="70"/>
      <c r="E128" s="70"/>
      <c r="F128" s="70"/>
      <c r="G128" s="70"/>
      <c r="H128" s="70"/>
      <c r="I128" s="70"/>
      <c r="J128" s="70"/>
      <c r="K128" s="70"/>
      <c r="L128" s="117"/>
      <c r="M128" s="114"/>
      <c r="N128" s="114"/>
      <c r="O128" s="114"/>
      <c r="P128" s="114"/>
      <c r="Q128" s="114"/>
      <c r="R128" s="114"/>
      <c r="S128" s="114"/>
      <c r="T128" s="114"/>
    </row>
    <row r="130" ht="11.25" customHeight="1">
      <c r="A130" s="71" t="s">
        <v>126</v>
      </c>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5.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141</v>
      </c>
      <c r="B1" s="76"/>
      <c r="C1" s="76"/>
      <c r="D1" s="76"/>
      <c r="E1" s="76"/>
      <c r="F1" s="76"/>
      <c r="G1" s="76"/>
      <c r="H1" s="76"/>
      <c r="I1" s="76"/>
      <c r="J1" s="76"/>
      <c r="K1" s="76"/>
      <c r="L1" s="76"/>
    </row>
    <row r="2" spans="1:12" s="105" customFormat="1" ht="11.25" customHeight="1">
      <c r="A2" s="3" t="s">
        <v>142</v>
      </c>
      <c r="B2" s="3"/>
      <c r="C2" s="3"/>
      <c r="D2" s="3"/>
      <c r="E2" s="3"/>
      <c r="F2" s="3" t="s">
        <v>142</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138</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140</v>
      </c>
      <c r="C22" s="81"/>
      <c r="D22" s="15" t="s">
        <v>132</v>
      </c>
      <c r="E22" s="15" t="s">
        <v>26</v>
      </c>
      <c r="F22" s="15" t="s">
        <v>140</v>
      </c>
      <c r="G22" s="15" t="s">
        <v>132</v>
      </c>
      <c r="H22" s="15" t="s">
        <v>26</v>
      </c>
      <c r="I22" s="15" t="s">
        <v>140</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2123</v>
      </c>
      <c r="C24" s="42">
        <v>31</v>
      </c>
      <c r="D24" s="101">
        <v>3789</v>
      </c>
      <c r="E24" s="99">
        <f aca="true" t="shared" si="0" ref="E24:E119">SUM(B24:D24)</f>
        <v>5943</v>
      </c>
      <c r="F24" s="42">
        <v>754</v>
      </c>
      <c r="G24" s="101">
        <v>1385</v>
      </c>
      <c r="H24" s="43">
        <f aca="true" t="shared" si="1" ref="H24:H119">SUM(F24:G24)</f>
        <v>2139</v>
      </c>
      <c r="I24" s="43">
        <f aca="true" t="shared" si="2" ref="I24:I119">SUM(B24+C24+F24)</f>
        <v>2908</v>
      </c>
      <c r="J24" s="43">
        <f aca="true" t="shared" si="3" ref="J24:J119">SUM(D24+G24)</f>
        <v>5174</v>
      </c>
      <c r="K24" s="99">
        <f>SUM(I24:J24)</f>
        <v>8082</v>
      </c>
      <c r="L24" s="42">
        <v>28071</v>
      </c>
    </row>
    <row r="25" spans="1:12" s="108" customFormat="1" ht="11.25" customHeight="1">
      <c r="A25" s="99" t="s">
        <v>28</v>
      </c>
      <c r="B25" s="42">
        <v>6088</v>
      </c>
      <c r="C25" s="42">
        <v>15</v>
      </c>
      <c r="D25" s="101">
        <v>7895</v>
      </c>
      <c r="E25" s="99">
        <f t="shared" si="0"/>
        <v>13998</v>
      </c>
      <c r="F25" s="42">
        <v>134</v>
      </c>
      <c r="G25" s="101">
        <v>264</v>
      </c>
      <c r="H25" s="43">
        <f t="shared" si="1"/>
        <v>398</v>
      </c>
      <c r="I25" s="43">
        <f t="shared" si="2"/>
        <v>6237</v>
      </c>
      <c r="J25" s="43">
        <f t="shared" si="3"/>
        <v>8159</v>
      </c>
      <c r="K25" s="99">
        <f aca="true" t="shared" si="4" ref="K25:K119">SUM(E25+H25)</f>
        <v>14396</v>
      </c>
      <c r="L25" s="42">
        <v>242180</v>
      </c>
    </row>
    <row r="26" spans="1:12" s="108" customFormat="1" ht="11.25" customHeight="1">
      <c r="A26" s="99" t="s">
        <v>29</v>
      </c>
      <c r="B26" s="42">
        <v>1351</v>
      </c>
      <c r="C26" s="42">
        <v>44</v>
      </c>
      <c r="D26" s="101">
        <v>3053</v>
      </c>
      <c r="E26" s="99">
        <f t="shared" si="0"/>
        <v>4448</v>
      </c>
      <c r="F26" s="42">
        <v>210</v>
      </c>
      <c r="G26" s="101">
        <v>468</v>
      </c>
      <c r="H26" s="43">
        <f t="shared" si="1"/>
        <v>678</v>
      </c>
      <c r="I26" s="43">
        <f t="shared" si="2"/>
        <v>1605</v>
      </c>
      <c r="J26" s="43">
        <f t="shared" si="3"/>
        <v>3521</v>
      </c>
      <c r="K26" s="99">
        <f t="shared" si="4"/>
        <v>5126</v>
      </c>
      <c r="L26" s="42">
        <v>2117</v>
      </c>
    </row>
    <row r="27" spans="1:12" s="108" customFormat="1" ht="11.25" customHeight="1">
      <c r="A27" s="99" t="s">
        <v>136</v>
      </c>
      <c r="B27" s="42">
        <v>709</v>
      </c>
      <c r="C27" s="42">
        <v>1174</v>
      </c>
      <c r="D27" s="101">
        <v>4837</v>
      </c>
      <c r="E27" s="99">
        <f t="shared" si="0"/>
        <v>6720</v>
      </c>
      <c r="F27" s="42">
        <v>641</v>
      </c>
      <c r="G27" s="101">
        <v>1579</v>
      </c>
      <c r="H27" s="43">
        <f t="shared" si="1"/>
        <v>2220</v>
      </c>
      <c r="I27" s="43">
        <f t="shared" si="2"/>
        <v>2524</v>
      </c>
      <c r="J27" s="43">
        <f t="shared" si="3"/>
        <v>6416</v>
      </c>
      <c r="K27" s="99">
        <f t="shared" si="4"/>
        <v>8940</v>
      </c>
      <c r="L27" s="42">
        <v>1084</v>
      </c>
    </row>
    <row r="28" spans="1:12" s="108" customFormat="1" ht="11.25" customHeight="1">
      <c r="A28" s="99" t="s">
        <v>31</v>
      </c>
      <c r="B28" s="42">
        <v>88</v>
      </c>
      <c r="C28" s="42">
        <v>296</v>
      </c>
      <c r="D28" s="101">
        <v>856</v>
      </c>
      <c r="E28" s="99">
        <f t="shared" si="0"/>
        <v>1240</v>
      </c>
      <c r="F28" s="42">
        <v>15</v>
      </c>
      <c r="G28" s="101">
        <v>26</v>
      </c>
      <c r="H28" s="43">
        <f t="shared" si="1"/>
        <v>41</v>
      </c>
      <c r="I28" s="43">
        <f t="shared" si="2"/>
        <v>399</v>
      </c>
      <c r="J28" s="43">
        <f t="shared" si="3"/>
        <v>882</v>
      </c>
      <c r="K28" s="99">
        <f t="shared" si="4"/>
        <v>1281</v>
      </c>
      <c r="L28" s="42">
        <v>47</v>
      </c>
    </row>
    <row r="29" spans="1:12" s="108" customFormat="1" ht="11.25" customHeight="1">
      <c r="A29" s="99" t="s">
        <v>32</v>
      </c>
      <c r="B29" s="42">
        <v>3017</v>
      </c>
      <c r="C29" s="42">
        <v>40</v>
      </c>
      <c r="D29" s="101">
        <v>3205</v>
      </c>
      <c r="E29" s="99">
        <f t="shared" si="0"/>
        <v>6262</v>
      </c>
      <c r="F29" s="42">
        <v>1</v>
      </c>
      <c r="G29" s="101">
        <v>8</v>
      </c>
      <c r="H29" s="43">
        <f t="shared" si="1"/>
        <v>9</v>
      </c>
      <c r="I29" s="43">
        <f t="shared" si="2"/>
        <v>3058</v>
      </c>
      <c r="J29" s="43">
        <f t="shared" si="3"/>
        <v>3213</v>
      </c>
      <c r="K29" s="99">
        <f t="shared" si="4"/>
        <v>6271</v>
      </c>
      <c r="L29" s="42">
        <v>61</v>
      </c>
    </row>
    <row r="30" spans="1:12" s="108" customFormat="1" ht="11.25" customHeight="1">
      <c r="A30" s="99" t="s">
        <v>33</v>
      </c>
      <c r="B30" s="42">
        <v>3238</v>
      </c>
      <c r="C30" s="42">
        <v>22658</v>
      </c>
      <c r="D30" s="101">
        <v>56515</v>
      </c>
      <c r="E30" s="99">
        <f t="shared" si="0"/>
        <v>82411</v>
      </c>
      <c r="F30" s="42">
        <v>3234</v>
      </c>
      <c r="G30" s="101">
        <v>5449</v>
      </c>
      <c r="H30" s="43">
        <f t="shared" si="1"/>
        <v>8683</v>
      </c>
      <c r="I30" s="43">
        <f t="shared" si="2"/>
        <v>29130</v>
      </c>
      <c r="J30" s="43">
        <f t="shared" si="3"/>
        <v>61964</v>
      </c>
      <c r="K30" s="99">
        <f t="shared" si="4"/>
        <v>91094</v>
      </c>
      <c r="L30" s="42">
        <v>32766</v>
      </c>
    </row>
    <row r="31" spans="1:12" s="108" customFormat="1" ht="11.25" customHeight="1">
      <c r="A31" s="99" t="s">
        <v>34</v>
      </c>
      <c r="B31" s="42">
        <v>6</v>
      </c>
      <c r="C31" s="42">
        <v>0</v>
      </c>
      <c r="D31" s="101">
        <v>11</v>
      </c>
      <c r="E31" s="99">
        <f t="shared" si="0"/>
        <v>17</v>
      </c>
      <c r="F31" s="42">
        <v>0</v>
      </c>
      <c r="G31" s="101">
        <v>0</v>
      </c>
      <c r="H31" s="43">
        <f t="shared" si="1"/>
        <v>0</v>
      </c>
      <c r="I31" s="43">
        <f t="shared" si="2"/>
        <v>6</v>
      </c>
      <c r="J31" s="43">
        <f t="shared" si="3"/>
        <v>11</v>
      </c>
      <c r="K31" s="99">
        <f t="shared" si="4"/>
        <v>17</v>
      </c>
      <c r="L31" s="42">
        <v>33</v>
      </c>
    </row>
    <row r="32" spans="1:12" s="108" customFormat="1" ht="11.25" customHeight="1">
      <c r="A32" s="99" t="s">
        <v>35</v>
      </c>
      <c r="B32" s="42">
        <v>0</v>
      </c>
      <c r="C32" s="42">
        <v>55</v>
      </c>
      <c r="D32" s="101">
        <v>316</v>
      </c>
      <c r="E32" s="99">
        <f t="shared" si="0"/>
        <v>371</v>
      </c>
      <c r="F32" s="42">
        <v>80</v>
      </c>
      <c r="G32" s="101">
        <v>149</v>
      </c>
      <c r="H32" s="43">
        <f t="shared" si="1"/>
        <v>229</v>
      </c>
      <c r="I32" s="43">
        <f t="shared" si="2"/>
        <v>135</v>
      </c>
      <c r="J32" s="43">
        <f t="shared" si="3"/>
        <v>465</v>
      </c>
      <c r="K32" s="99">
        <f t="shared" si="4"/>
        <v>600</v>
      </c>
      <c r="L32" s="42">
        <v>103</v>
      </c>
    </row>
    <row r="33" spans="1:12" s="108" customFormat="1" ht="11.25" customHeight="1">
      <c r="A33" s="99" t="s">
        <v>36</v>
      </c>
      <c r="B33" s="42">
        <v>22286</v>
      </c>
      <c r="C33" s="42">
        <v>0</v>
      </c>
      <c r="D33" s="101">
        <v>24862</v>
      </c>
      <c r="E33" s="99">
        <f t="shared" si="0"/>
        <v>47148</v>
      </c>
      <c r="F33" s="42">
        <v>23</v>
      </c>
      <c r="G33" s="101">
        <v>670</v>
      </c>
      <c r="H33" s="43">
        <f t="shared" si="1"/>
        <v>693</v>
      </c>
      <c r="I33" s="43">
        <f t="shared" si="2"/>
        <v>22309</v>
      </c>
      <c r="J33" s="43">
        <f t="shared" si="3"/>
        <v>25532</v>
      </c>
      <c r="K33" s="99">
        <f t="shared" si="4"/>
        <v>47841</v>
      </c>
      <c r="L33" s="42">
        <v>383650</v>
      </c>
    </row>
    <row r="34" spans="1:12" s="108" customFormat="1" ht="11.25" customHeight="1">
      <c r="A34" s="99" t="s">
        <v>37</v>
      </c>
      <c r="B34" s="42">
        <v>24096</v>
      </c>
      <c r="C34" s="42">
        <v>32392</v>
      </c>
      <c r="D34" s="101">
        <v>117956</v>
      </c>
      <c r="E34" s="99">
        <f t="shared" si="0"/>
        <v>174444</v>
      </c>
      <c r="F34" s="42">
        <v>48905</v>
      </c>
      <c r="G34" s="101">
        <v>101944</v>
      </c>
      <c r="H34" s="43">
        <f t="shared" si="1"/>
        <v>150849</v>
      </c>
      <c r="I34" s="43">
        <f t="shared" si="2"/>
        <v>105393</v>
      </c>
      <c r="J34" s="43">
        <f t="shared" si="3"/>
        <v>219900</v>
      </c>
      <c r="K34" s="99">
        <f t="shared" si="4"/>
        <v>325293</v>
      </c>
      <c r="L34" s="42">
        <v>588456</v>
      </c>
    </row>
    <row r="35" spans="1:12" s="108" customFormat="1" ht="11.25" customHeight="1">
      <c r="A35" s="99" t="s">
        <v>38</v>
      </c>
      <c r="B35" s="42">
        <v>953</v>
      </c>
      <c r="C35" s="42">
        <v>19</v>
      </c>
      <c r="D35" s="101">
        <v>2792</v>
      </c>
      <c r="E35" s="99">
        <f t="shared" si="0"/>
        <v>3764</v>
      </c>
      <c r="F35" s="42">
        <v>118</v>
      </c>
      <c r="G35" s="101">
        <v>338</v>
      </c>
      <c r="H35" s="43">
        <f t="shared" si="1"/>
        <v>456</v>
      </c>
      <c r="I35" s="43">
        <f t="shared" si="2"/>
        <v>1090</v>
      </c>
      <c r="J35" s="43">
        <f t="shared" si="3"/>
        <v>3130</v>
      </c>
      <c r="K35" s="99">
        <f t="shared" si="4"/>
        <v>4220</v>
      </c>
      <c r="L35" s="42">
        <v>0</v>
      </c>
    </row>
    <row r="36" spans="1:12" s="108" customFormat="1" ht="11.25" customHeight="1">
      <c r="A36" s="99" t="s">
        <v>39</v>
      </c>
      <c r="B36" s="42">
        <v>6941</v>
      </c>
      <c r="C36" s="42">
        <v>4936</v>
      </c>
      <c r="D36" s="101">
        <v>34365</v>
      </c>
      <c r="E36" s="99">
        <f t="shared" si="0"/>
        <v>46242</v>
      </c>
      <c r="F36" s="42">
        <v>2328</v>
      </c>
      <c r="G36" s="101">
        <v>5533</v>
      </c>
      <c r="H36" s="43">
        <f t="shared" si="1"/>
        <v>7861</v>
      </c>
      <c r="I36" s="43">
        <f t="shared" si="2"/>
        <v>14205</v>
      </c>
      <c r="J36" s="43">
        <f t="shared" si="3"/>
        <v>39898</v>
      </c>
      <c r="K36" s="99">
        <f t="shared" si="4"/>
        <v>54103</v>
      </c>
      <c r="L36" s="42">
        <v>22338</v>
      </c>
    </row>
    <row r="37" spans="1:12" s="108" customFormat="1" ht="11.25" customHeight="1">
      <c r="A37" s="99" t="s">
        <v>40</v>
      </c>
      <c r="B37" s="42">
        <v>7915</v>
      </c>
      <c r="C37" s="42">
        <v>4685</v>
      </c>
      <c r="D37" s="101">
        <v>42219</v>
      </c>
      <c r="E37" s="99">
        <f t="shared" si="0"/>
        <v>54819</v>
      </c>
      <c r="F37" s="42">
        <v>12029</v>
      </c>
      <c r="G37" s="101">
        <v>36100</v>
      </c>
      <c r="H37" s="43">
        <f t="shared" si="1"/>
        <v>48129</v>
      </c>
      <c r="I37" s="43">
        <f t="shared" si="2"/>
        <v>24629</v>
      </c>
      <c r="J37" s="43">
        <f t="shared" si="3"/>
        <v>78319</v>
      </c>
      <c r="K37" s="99">
        <f t="shared" si="4"/>
        <v>102948</v>
      </c>
      <c r="L37" s="42">
        <v>7058</v>
      </c>
    </row>
    <row r="38" spans="1:12" s="108" customFormat="1" ht="11.25" customHeight="1">
      <c r="A38" s="99" t="s">
        <v>41</v>
      </c>
      <c r="B38" s="42">
        <v>228</v>
      </c>
      <c r="C38" s="42">
        <v>940</v>
      </c>
      <c r="D38" s="101">
        <v>1504</v>
      </c>
      <c r="E38" s="99">
        <f t="shared" si="0"/>
        <v>2672</v>
      </c>
      <c r="F38" s="42">
        <v>1858</v>
      </c>
      <c r="G38" s="101">
        <v>4520</v>
      </c>
      <c r="H38" s="43">
        <f t="shared" si="1"/>
        <v>6378</v>
      </c>
      <c r="I38" s="43">
        <f t="shared" si="2"/>
        <v>3026</v>
      </c>
      <c r="J38" s="43">
        <f t="shared" si="3"/>
        <v>6024</v>
      </c>
      <c r="K38" s="99">
        <f t="shared" si="4"/>
        <v>9050</v>
      </c>
      <c r="L38" s="42">
        <v>4097</v>
      </c>
    </row>
    <row r="39" spans="1:12" s="108" customFormat="1" ht="11.25" customHeight="1">
      <c r="A39" s="99" t="s">
        <v>42</v>
      </c>
      <c r="B39" s="42">
        <v>228</v>
      </c>
      <c r="C39" s="42">
        <v>477</v>
      </c>
      <c r="D39" s="101">
        <v>1246</v>
      </c>
      <c r="E39" s="99">
        <f t="shared" si="0"/>
        <v>1951</v>
      </c>
      <c r="F39" s="42">
        <v>1131</v>
      </c>
      <c r="G39" s="101">
        <v>2389</v>
      </c>
      <c r="H39" s="43">
        <f t="shared" si="1"/>
        <v>3520</v>
      </c>
      <c r="I39" s="43">
        <f t="shared" si="2"/>
        <v>1836</v>
      </c>
      <c r="J39" s="43">
        <f t="shared" si="3"/>
        <v>3635</v>
      </c>
      <c r="K39" s="99">
        <f t="shared" si="4"/>
        <v>5471</v>
      </c>
      <c r="L39" s="42">
        <v>59347</v>
      </c>
    </row>
    <row r="40" spans="1:12" s="108" customFormat="1" ht="11.25" customHeight="1">
      <c r="A40" s="99" t="s">
        <v>43</v>
      </c>
      <c r="B40" s="42">
        <v>5049</v>
      </c>
      <c r="C40" s="42">
        <v>2145</v>
      </c>
      <c r="D40" s="101">
        <v>8267</v>
      </c>
      <c r="E40" s="99">
        <f t="shared" si="0"/>
        <v>15461</v>
      </c>
      <c r="F40" s="42">
        <v>830</v>
      </c>
      <c r="G40" s="101">
        <v>3117</v>
      </c>
      <c r="H40" s="43">
        <f t="shared" si="1"/>
        <v>3947</v>
      </c>
      <c r="I40" s="43">
        <f t="shared" si="2"/>
        <v>8024</v>
      </c>
      <c r="J40" s="43">
        <f t="shared" si="3"/>
        <v>11384</v>
      </c>
      <c r="K40" s="99">
        <f t="shared" si="4"/>
        <v>19408</v>
      </c>
      <c r="L40" s="42">
        <v>203632</v>
      </c>
    </row>
    <row r="41" spans="1:12" s="108" customFormat="1" ht="11.25" customHeight="1">
      <c r="A41" s="99" t="s">
        <v>44</v>
      </c>
      <c r="B41" s="42">
        <v>8655</v>
      </c>
      <c r="C41" s="42">
        <v>42</v>
      </c>
      <c r="D41" s="101">
        <v>16751</v>
      </c>
      <c r="E41" s="99">
        <f t="shared" si="0"/>
        <v>25448</v>
      </c>
      <c r="F41" s="42">
        <v>10</v>
      </c>
      <c r="G41" s="101">
        <v>16</v>
      </c>
      <c r="H41" s="43">
        <f t="shared" si="1"/>
        <v>26</v>
      </c>
      <c r="I41" s="43">
        <f t="shared" si="2"/>
        <v>8707</v>
      </c>
      <c r="J41" s="43">
        <f t="shared" si="3"/>
        <v>16767</v>
      </c>
      <c r="K41" s="99">
        <f t="shared" si="4"/>
        <v>25474</v>
      </c>
      <c r="L41" s="42">
        <v>78517</v>
      </c>
    </row>
    <row r="42" spans="1:12" s="108" customFormat="1" ht="11.25" customHeight="1">
      <c r="A42" s="99" t="s">
        <v>45</v>
      </c>
      <c r="B42" s="42">
        <v>9</v>
      </c>
      <c r="C42" s="42">
        <v>208</v>
      </c>
      <c r="D42" s="101">
        <v>416</v>
      </c>
      <c r="E42" s="99">
        <f t="shared" si="0"/>
        <v>633</v>
      </c>
      <c r="F42" s="42">
        <v>138</v>
      </c>
      <c r="G42" s="101">
        <v>158</v>
      </c>
      <c r="H42" s="43">
        <f t="shared" si="1"/>
        <v>296</v>
      </c>
      <c r="I42" s="43">
        <f t="shared" si="2"/>
        <v>355</v>
      </c>
      <c r="J42" s="43">
        <f t="shared" si="3"/>
        <v>574</v>
      </c>
      <c r="K42" s="99">
        <f t="shared" si="4"/>
        <v>929</v>
      </c>
      <c r="L42" s="42">
        <v>0</v>
      </c>
    </row>
    <row r="43" spans="1:12" s="108" customFormat="1" ht="11.25" customHeight="1">
      <c r="A43" s="99" t="s">
        <v>46</v>
      </c>
      <c r="B43" s="42">
        <v>195</v>
      </c>
      <c r="C43" s="42">
        <v>0</v>
      </c>
      <c r="D43" s="101">
        <v>686</v>
      </c>
      <c r="E43" s="99">
        <f t="shared" si="0"/>
        <v>881</v>
      </c>
      <c r="F43" s="42">
        <v>4</v>
      </c>
      <c r="G43" s="101">
        <v>185</v>
      </c>
      <c r="H43" s="43">
        <f t="shared" si="1"/>
        <v>189</v>
      </c>
      <c r="I43" s="43">
        <f t="shared" si="2"/>
        <v>199</v>
      </c>
      <c r="J43" s="43">
        <f t="shared" si="3"/>
        <v>871</v>
      </c>
      <c r="K43" s="99">
        <f t="shared" si="4"/>
        <v>1070</v>
      </c>
      <c r="L43" s="42">
        <v>0</v>
      </c>
    </row>
    <row r="44" spans="1:12" s="108" customFormat="1" ht="11.25" customHeight="1">
      <c r="A44" s="99" t="s">
        <v>47</v>
      </c>
      <c r="B44" s="42">
        <v>3855</v>
      </c>
      <c r="C44" s="42">
        <v>8867</v>
      </c>
      <c r="D44" s="101">
        <v>41733</v>
      </c>
      <c r="E44" s="99">
        <f t="shared" si="0"/>
        <v>54455</v>
      </c>
      <c r="F44" s="42">
        <v>1596</v>
      </c>
      <c r="G44" s="101">
        <v>7594</v>
      </c>
      <c r="H44" s="43">
        <f t="shared" si="1"/>
        <v>9190</v>
      </c>
      <c r="I44" s="43">
        <f t="shared" si="2"/>
        <v>14318</v>
      </c>
      <c r="J44" s="43">
        <f t="shared" si="3"/>
        <v>49327</v>
      </c>
      <c r="K44" s="99">
        <f t="shared" si="4"/>
        <v>63645</v>
      </c>
      <c r="L44" s="42">
        <v>21522</v>
      </c>
    </row>
    <row r="45" spans="1:12" s="108" customFormat="1" ht="11.25" customHeight="1">
      <c r="A45" s="99" t="s">
        <v>48</v>
      </c>
      <c r="B45" s="42">
        <v>43682</v>
      </c>
      <c r="C45" s="42">
        <v>337</v>
      </c>
      <c r="D45" s="101">
        <v>69767</v>
      </c>
      <c r="E45" s="99">
        <f t="shared" si="0"/>
        <v>113786</v>
      </c>
      <c r="F45" s="42">
        <v>22495</v>
      </c>
      <c r="G45" s="101">
        <v>53494</v>
      </c>
      <c r="H45" s="43">
        <f t="shared" si="1"/>
        <v>75989</v>
      </c>
      <c r="I45" s="43">
        <f t="shared" si="2"/>
        <v>66514</v>
      </c>
      <c r="J45" s="43">
        <f t="shared" si="3"/>
        <v>123261</v>
      </c>
      <c r="K45" s="99">
        <f t="shared" si="4"/>
        <v>189775</v>
      </c>
      <c r="L45" s="42">
        <v>909333</v>
      </c>
    </row>
    <row r="46" spans="1:12" s="108" customFormat="1" ht="11.25" customHeight="1">
      <c r="A46" s="99" t="s">
        <v>49</v>
      </c>
      <c r="B46" s="42">
        <v>10</v>
      </c>
      <c r="C46" s="42">
        <v>199</v>
      </c>
      <c r="D46" s="101">
        <v>3274</v>
      </c>
      <c r="E46" s="99">
        <f t="shared" si="0"/>
        <v>3483</v>
      </c>
      <c r="F46" s="42">
        <v>4025</v>
      </c>
      <c r="G46" s="101">
        <v>8664</v>
      </c>
      <c r="H46" s="43">
        <f t="shared" si="1"/>
        <v>12689</v>
      </c>
      <c r="I46" s="43">
        <f t="shared" si="2"/>
        <v>4234</v>
      </c>
      <c r="J46" s="43">
        <f t="shared" si="3"/>
        <v>11938</v>
      </c>
      <c r="K46" s="99">
        <f t="shared" si="4"/>
        <v>16172</v>
      </c>
      <c r="L46" s="42">
        <v>13273</v>
      </c>
    </row>
    <row r="47" spans="1:12" s="108" customFormat="1" ht="11.25" customHeight="1">
      <c r="A47" s="99" t="s">
        <v>50</v>
      </c>
      <c r="B47" s="42">
        <v>0</v>
      </c>
      <c r="C47" s="42">
        <v>0</v>
      </c>
      <c r="D47" s="101">
        <v>0</v>
      </c>
      <c r="E47" s="99">
        <f t="shared" si="0"/>
        <v>0</v>
      </c>
      <c r="F47" s="42">
        <v>110</v>
      </c>
      <c r="G47" s="101">
        <v>211</v>
      </c>
      <c r="H47" s="43">
        <f t="shared" si="1"/>
        <v>321</v>
      </c>
      <c r="I47" s="43">
        <f t="shared" si="2"/>
        <v>110</v>
      </c>
      <c r="J47" s="43">
        <f t="shared" si="3"/>
        <v>211</v>
      </c>
      <c r="K47" s="99">
        <f t="shared" si="4"/>
        <v>321</v>
      </c>
      <c r="L47" s="42">
        <v>0</v>
      </c>
    </row>
    <row r="48" spans="1:12" s="108" customFormat="1" ht="11.25" customHeight="1">
      <c r="A48" s="99" t="s">
        <v>51</v>
      </c>
      <c r="B48" s="42">
        <v>18373</v>
      </c>
      <c r="C48" s="42">
        <v>6954</v>
      </c>
      <c r="D48" s="101">
        <v>58300</v>
      </c>
      <c r="E48" s="99">
        <f t="shared" si="0"/>
        <v>83627</v>
      </c>
      <c r="F48" s="42">
        <v>4916</v>
      </c>
      <c r="G48" s="101">
        <v>11932</v>
      </c>
      <c r="H48" s="43">
        <f t="shared" si="1"/>
        <v>16848</v>
      </c>
      <c r="I48" s="43">
        <f t="shared" si="2"/>
        <v>30243</v>
      </c>
      <c r="J48" s="43">
        <f t="shared" si="3"/>
        <v>70232</v>
      </c>
      <c r="K48" s="99">
        <f t="shared" si="4"/>
        <v>100475</v>
      </c>
      <c r="L48" s="42">
        <v>46556</v>
      </c>
    </row>
    <row r="49" spans="1:12" s="108" customFormat="1" ht="11.25" customHeight="1">
      <c r="A49" s="99" t="s">
        <v>52</v>
      </c>
      <c r="B49" s="42">
        <v>10</v>
      </c>
      <c r="C49" s="42">
        <v>0</v>
      </c>
      <c r="D49" s="101">
        <v>27</v>
      </c>
      <c r="E49" s="99">
        <f t="shared" si="0"/>
        <v>37</v>
      </c>
      <c r="F49" s="42">
        <v>4</v>
      </c>
      <c r="G49" s="101">
        <v>70</v>
      </c>
      <c r="H49" s="43">
        <f t="shared" si="1"/>
        <v>74</v>
      </c>
      <c r="I49" s="43">
        <f t="shared" si="2"/>
        <v>14</v>
      </c>
      <c r="J49" s="43">
        <f t="shared" si="3"/>
        <v>97</v>
      </c>
      <c r="K49" s="99">
        <f t="shared" si="4"/>
        <v>111</v>
      </c>
      <c r="L49" s="42">
        <v>0</v>
      </c>
    </row>
    <row r="50" spans="1:12" s="108" customFormat="1" ht="11.25" customHeight="1">
      <c r="A50" s="99" t="s">
        <v>53</v>
      </c>
      <c r="B50" s="42">
        <v>34958</v>
      </c>
      <c r="C50" s="42">
        <v>4241</v>
      </c>
      <c r="D50" s="101">
        <v>84109</v>
      </c>
      <c r="E50" s="99">
        <f t="shared" si="0"/>
        <v>123308</v>
      </c>
      <c r="F50" s="42">
        <v>1690</v>
      </c>
      <c r="G50" s="101">
        <v>4529</v>
      </c>
      <c r="H50" s="43">
        <f t="shared" si="1"/>
        <v>6219</v>
      </c>
      <c r="I50" s="43">
        <f t="shared" si="2"/>
        <v>40889</v>
      </c>
      <c r="J50" s="43">
        <f t="shared" si="3"/>
        <v>88638</v>
      </c>
      <c r="K50" s="99">
        <f t="shared" si="4"/>
        <v>129527</v>
      </c>
      <c r="L50" s="42">
        <v>261237</v>
      </c>
    </row>
    <row r="51" spans="1:12" s="108" customFormat="1" ht="11.25" customHeight="1">
      <c r="A51" s="99" t="s">
        <v>54</v>
      </c>
      <c r="B51" s="42">
        <v>143</v>
      </c>
      <c r="C51" s="42">
        <v>461</v>
      </c>
      <c r="D51" s="101">
        <v>628</v>
      </c>
      <c r="E51" s="99">
        <f t="shared" si="0"/>
        <v>1232</v>
      </c>
      <c r="F51" s="42">
        <v>205</v>
      </c>
      <c r="G51" s="101">
        <v>1185</v>
      </c>
      <c r="H51" s="43">
        <f t="shared" si="1"/>
        <v>1390</v>
      </c>
      <c r="I51" s="43">
        <f t="shared" si="2"/>
        <v>809</v>
      </c>
      <c r="J51" s="43">
        <f t="shared" si="3"/>
        <v>1813</v>
      </c>
      <c r="K51" s="99">
        <f t="shared" si="4"/>
        <v>2622</v>
      </c>
      <c r="L51" s="42">
        <v>644</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4</v>
      </c>
    </row>
    <row r="54" spans="1:12" s="108" customFormat="1" ht="11.25" customHeight="1">
      <c r="A54" s="99" t="s">
        <v>57</v>
      </c>
      <c r="B54" s="42">
        <v>16800</v>
      </c>
      <c r="C54" s="42">
        <v>25305</v>
      </c>
      <c r="D54" s="101">
        <v>86533</v>
      </c>
      <c r="E54" s="99">
        <f t="shared" si="0"/>
        <v>128638</v>
      </c>
      <c r="F54" s="42">
        <v>9855</v>
      </c>
      <c r="G54" s="101">
        <v>21782</v>
      </c>
      <c r="H54" s="43">
        <f t="shared" si="1"/>
        <v>31637</v>
      </c>
      <c r="I54" s="43">
        <f t="shared" si="2"/>
        <v>51960</v>
      </c>
      <c r="J54" s="43">
        <f t="shared" si="3"/>
        <v>108315</v>
      </c>
      <c r="K54" s="99">
        <f t="shared" si="4"/>
        <v>160275</v>
      </c>
      <c r="L54" s="42">
        <v>165749</v>
      </c>
    </row>
    <row r="55" spans="1:12" s="108" customFormat="1" ht="11.25" customHeight="1">
      <c r="A55" s="99" t="s">
        <v>58</v>
      </c>
      <c r="B55" s="42">
        <v>2111</v>
      </c>
      <c r="C55" s="42">
        <v>582</v>
      </c>
      <c r="D55" s="101">
        <v>5435</v>
      </c>
      <c r="E55" s="99">
        <f t="shared" si="0"/>
        <v>8128</v>
      </c>
      <c r="F55" s="42">
        <v>467</v>
      </c>
      <c r="G55" s="101">
        <v>1114</v>
      </c>
      <c r="H55" s="43">
        <f t="shared" si="1"/>
        <v>1581</v>
      </c>
      <c r="I55" s="43">
        <f t="shared" si="2"/>
        <v>3160</v>
      </c>
      <c r="J55" s="43">
        <f t="shared" si="3"/>
        <v>6549</v>
      </c>
      <c r="K55" s="99">
        <f t="shared" si="4"/>
        <v>9709</v>
      </c>
      <c r="L55" s="42">
        <v>13758</v>
      </c>
    </row>
    <row r="56" spans="1:12" s="108" customFormat="1" ht="11.25" customHeight="1">
      <c r="A56" s="99" t="s">
        <v>59</v>
      </c>
      <c r="B56" s="42">
        <v>5142</v>
      </c>
      <c r="C56" s="42">
        <v>19480</v>
      </c>
      <c r="D56" s="101">
        <v>49710</v>
      </c>
      <c r="E56" s="99">
        <f t="shared" si="0"/>
        <v>74332</v>
      </c>
      <c r="F56" s="42">
        <v>1556</v>
      </c>
      <c r="G56" s="101">
        <v>4562</v>
      </c>
      <c r="H56" s="43">
        <f t="shared" si="1"/>
        <v>6118</v>
      </c>
      <c r="I56" s="43">
        <f t="shared" si="2"/>
        <v>26178</v>
      </c>
      <c r="J56" s="43">
        <f t="shared" si="3"/>
        <v>54272</v>
      </c>
      <c r="K56" s="99">
        <f t="shared" si="4"/>
        <v>80450</v>
      </c>
      <c r="L56" s="42">
        <v>84671</v>
      </c>
    </row>
    <row r="57" spans="1:12" s="108" customFormat="1" ht="11.25" customHeight="1">
      <c r="A57" s="99" t="s">
        <v>60</v>
      </c>
      <c r="B57" s="42">
        <v>276269</v>
      </c>
      <c r="C57" s="42">
        <v>5415</v>
      </c>
      <c r="D57" s="101">
        <v>619140</v>
      </c>
      <c r="E57" s="99">
        <f t="shared" si="0"/>
        <v>900824</v>
      </c>
      <c r="F57" s="42">
        <v>42991</v>
      </c>
      <c r="G57" s="101">
        <v>45681</v>
      </c>
      <c r="H57" s="43">
        <f t="shared" si="1"/>
        <v>88672</v>
      </c>
      <c r="I57" s="43">
        <f t="shared" si="2"/>
        <v>324675</v>
      </c>
      <c r="J57" s="43">
        <f t="shared" si="3"/>
        <v>664821</v>
      </c>
      <c r="K57" s="99">
        <f t="shared" si="4"/>
        <v>989496</v>
      </c>
      <c r="L57" s="42">
        <v>2755544</v>
      </c>
    </row>
    <row r="58" spans="1:12" s="108" customFormat="1" ht="11.25" customHeight="1">
      <c r="A58" s="99" t="s">
        <v>61</v>
      </c>
      <c r="B58" s="42">
        <v>34288</v>
      </c>
      <c r="C58" s="42">
        <v>92153</v>
      </c>
      <c r="D58" s="101">
        <v>346806</v>
      </c>
      <c r="E58" s="99">
        <f t="shared" si="0"/>
        <v>473247</v>
      </c>
      <c r="F58" s="42">
        <v>31528</v>
      </c>
      <c r="G58" s="101">
        <v>59633</v>
      </c>
      <c r="H58" s="43">
        <f t="shared" si="1"/>
        <v>91161</v>
      </c>
      <c r="I58" s="43">
        <f t="shared" si="2"/>
        <v>157969</v>
      </c>
      <c r="J58" s="43">
        <f t="shared" si="3"/>
        <v>406439</v>
      </c>
      <c r="K58" s="99">
        <f t="shared" si="4"/>
        <v>564408</v>
      </c>
      <c r="L58" s="42">
        <v>1083882</v>
      </c>
    </row>
    <row r="59" spans="1:12" s="108" customFormat="1" ht="11.25" customHeight="1">
      <c r="A59" s="99" t="s">
        <v>62</v>
      </c>
      <c r="B59" s="42">
        <v>139</v>
      </c>
      <c r="C59" s="42">
        <v>496</v>
      </c>
      <c r="D59" s="101">
        <v>1546</v>
      </c>
      <c r="E59" s="99">
        <f t="shared" si="0"/>
        <v>2181</v>
      </c>
      <c r="F59" s="42">
        <v>2313</v>
      </c>
      <c r="G59" s="101">
        <v>338</v>
      </c>
      <c r="H59" s="43">
        <f t="shared" si="1"/>
        <v>2651</v>
      </c>
      <c r="I59" s="43">
        <f t="shared" si="2"/>
        <v>2948</v>
      </c>
      <c r="J59" s="43">
        <f t="shared" si="3"/>
        <v>1884</v>
      </c>
      <c r="K59" s="99">
        <f t="shared" si="4"/>
        <v>4832</v>
      </c>
      <c r="L59" s="42">
        <v>2229</v>
      </c>
    </row>
    <row r="60" spans="1:12" s="108" customFormat="1" ht="11.25" customHeight="1">
      <c r="A60" s="99" t="s">
        <v>63</v>
      </c>
      <c r="B60" s="42">
        <v>775</v>
      </c>
      <c r="C60" s="42">
        <v>52</v>
      </c>
      <c r="D60" s="101">
        <v>1269</v>
      </c>
      <c r="E60" s="99">
        <f t="shared" si="0"/>
        <v>2096</v>
      </c>
      <c r="F60" s="42">
        <v>150</v>
      </c>
      <c r="G60" s="101">
        <v>268</v>
      </c>
      <c r="H60" s="43">
        <f t="shared" si="1"/>
        <v>418</v>
      </c>
      <c r="I60" s="43">
        <f t="shared" si="2"/>
        <v>977</v>
      </c>
      <c r="J60" s="43">
        <f t="shared" si="3"/>
        <v>1537</v>
      </c>
      <c r="K60" s="99">
        <f t="shared" si="4"/>
        <v>2514</v>
      </c>
      <c r="L60" s="42">
        <v>2283</v>
      </c>
    </row>
    <row r="61" spans="1:12" s="108" customFormat="1" ht="11.25" customHeight="1">
      <c r="A61" s="99" t="s">
        <v>64</v>
      </c>
      <c r="B61" s="42">
        <v>24088</v>
      </c>
      <c r="C61" s="42">
        <v>0</v>
      </c>
      <c r="D61" s="101">
        <v>54486</v>
      </c>
      <c r="E61" s="99">
        <f t="shared" si="0"/>
        <v>78574</v>
      </c>
      <c r="F61" s="42">
        <v>2532</v>
      </c>
      <c r="G61" s="101">
        <v>1721</v>
      </c>
      <c r="H61" s="43">
        <f t="shared" si="1"/>
        <v>4253</v>
      </c>
      <c r="I61" s="43">
        <f t="shared" si="2"/>
        <v>26620</v>
      </c>
      <c r="J61" s="43">
        <f t="shared" si="3"/>
        <v>56207</v>
      </c>
      <c r="K61" s="99">
        <f t="shared" si="4"/>
        <v>82827</v>
      </c>
      <c r="L61" s="42">
        <v>139481</v>
      </c>
    </row>
    <row r="62" spans="1:12" s="108" customFormat="1" ht="11.25" customHeight="1">
      <c r="A62" s="99" t="s">
        <v>65</v>
      </c>
      <c r="B62" s="42">
        <v>281</v>
      </c>
      <c r="C62" s="42">
        <v>140</v>
      </c>
      <c r="D62" s="101">
        <v>592</v>
      </c>
      <c r="E62" s="99">
        <f t="shared" si="0"/>
        <v>1013</v>
      </c>
      <c r="F62" s="42">
        <v>119</v>
      </c>
      <c r="G62" s="101">
        <v>123</v>
      </c>
      <c r="H62" s="43">
        <f t="shared" si="1"/>
        <v>242</v>
      </c>
      <c r="I62" s="43">
        <f t="shared" si="2"/>
        <v>540</v>
      </c>
      <c r="J62" s="43">
        <f t="shared" si="3"/>
        <v>715</v>
      </c>
      <c r="K62" s="99">
        <f t="shared" si="4"/>
        <v>1255</v>
      </c>
      <c r="L62" s="42">
        <v>1040</v>
      </c>
    </row>
    <row r="63" spans="1:12" s="108" customFormat="1" ht="11.25" customHeight="1">
      <c r="A63" s="99" t="s">
        <v>66</v>
      </c>
      <c r="B63" s="42">
        <v>5748</v>
      </c>
      <c r="C63" s="42">
        <v>149</v>
      </c>
      <c r="D63" s="101">
        <v>10068</v>
      </c>
      <c r="E63" s="99">
        <f t="shared" si="0"/>
        <v>15965</v>
      </c>
      <c r="F63" s="42">
        <v>1784</v>
      </c>
      <c r="G63" s="101">
        <v>2878</v>
      </c>
      <c r="H63" s="43">
        <f t="shared" si="1"/>
        <v>4662</v>
      </c>
      <c r="I63" s="43">
        <f t="shared" si="2"/>
        <v>7681</v>
      </c>
      <c r="J63" s="43">
        <f t="shared" si="3"/>
        <v>12946</v>
      </c>
      <c r="K63" s="99">
        <f t="shared" si="4"/>
        <v>20627</v>
      </c>
      <c r="L63" s="42">
        <v>154932</v>
      </c>
    </row>
    <row r="64" spans="1:12" s="108" customFormat="1" ht="11.25" customHeight="1">
      <c r="A64" s="99" t="s">
        <v>67</v>
      </c>
      <c r="B64" s="42">
        <v>198</v>
      </c>
      <c r="C64" s="42">
        <v>1026</v>
      </c>
      <c r="D64" s="101">
        <v>5213</v>
      </c>
      <c r="E64" s="99">
        <f t="shared" si="0"/>
        <v>6437</v>
      </c>
      <c r="F64" s="42">
        <v>591</v>
      </c>
      <c r="G64" s="101">
        <v>1788</v>
      </c>
      <c r="H64" s="43">
        <f t="shared" si="1"/>
        <v>2379</v>
      </c>
      <c r="I64" s="43">
        <f t="shared" si="2"/>
        <v>1815</v>
      </c>
      <c r="J64" s="43">
        <f t="shared" si="3"/>
        <v>7001</v>
      </c>
      <c r="K64" s="99">
        <f t="shared" si="4"/>
        <v>8816</v>
      </c>
      <c r="L64" s="42">
        <v>2910</v>
      </c>
    </row>
    <row r="65" spans="1:12" s="108" customFormat="1" ht="11.25" customHeight="1">
      <c r="A65" s="99" t="s">
        <v>68</v>
      </c>
      <c r="B65" s="42">
        <v>5734</v>
      </c>
      <c r="C65" s="42">
        <v>781</v>
      </c>
      <c r="D65" s="101">
        <v>16361</v>
      </c>
      <c r="E65" s="99">
        <f t="shared" si="0"/>
        <v>22876</v>
      </c>
      <c r="F65" s="42">
        <v>1261</v>
      </c>
      <c r="G65" s="101">
        <v>2543</v>
      </c>
      <c r="H65" s="43">
        <f t="shared" si="1"/>
        <v>3804</v>
      </c>
      <c r="I65" s="43">
        <f t="shared" si="2"/>
        <v>7776</v>
      </c>
      <c r="J65" s="43">
        <f t="shared" si="3"/>
        <v>18904</v>
      </c>
      <c r="K65" s="99">
        <f t="shared" si="4"/>
        <v>26680</v>
      </c>
      <c r="L65" s="42">
        <v>75960</v>
      </c>
    </row>
    <row r="66" spans="1:12" s="108" customFormat="1" ht="11.25" customHeight="1">
      <c r="A66" s="99" t="s">
        <v>69</v>
      </c>
      <c r="B66" s="42">
        <v>1972</v>
      </c>
      <c r="C66" s="42">
        <v>847</v>
      </c>
      <c r="D66" s="101">
        <v>4785</v>
      </c>
      <c r="E66" s="99">
        <f t="shared" si="0"/>
        <v>7604</v>
      </c>
      <c r="F66" s="42">
        <v>3011</v>
      </c>
      <c r="G66" s="101">
        <v>6175</v>
      </c>
      <c r="H66" s="43">
        <f t="shared" si="1"/>
        <v>9186</v>
      </c>
      <c r="I66" s="43">
        <f t="shared" si="2"/>
        <v>5830</v>
      </c>
      <c r="J66" s="43">
        <f t="shared" si="3"/>
        <v>10960</v>
      </c>
      <c r="K66" s="99">
        <f t="shared" si="4"/>
        <v>16790</v>
      </c>
      <c r="L66" s="42">
        <v>25136</v>
      </c>
    </row>
    <row r="67" spans="1:12" s="108" customFormat="1" ht="11.25" customHeight="1">
      <c r="A67" s="99" t="s">
        <v>70</v>
      </c>
      <c r="B67" s="42">
        <v>68</v>
      </c>
      <c r="C67" s="42">
        <v>142</v>
      </c>
      <c r="D67" s="101">
        <v>317</v>
      </c>
      <c r="E67" s="99">
        <f t="shared" si="0"/>
        <v>527</v>
      </c>
      <c r="F67" s="42">
        <v>472</v>
      </c>
      <c r="G67" s="101">
        <v>7789</v>
      </c>
      <c r="H67" s="43">
        <f t="shared" si="1"/>
        <v>8261</v>
      </c>
      <c r="I67" s="43">
        <f t="shared" si="2"/>
        <v>682</v>
      </c>
      <c r="J67" s="43">
        <f t="shared" si="3"/>
        <v>8106</v>
      </c>
      <c r="K67" s="99">
        <f t="shared" si="4"/>
        <v>8788</v>
      </c>
      <c r="L67" s="42">
        <v>1598</v>
      </c>
    </row>
    <row r="68" spans="1:12" s="108" customFormat="1" ht="11.25" customHeight="1">
      <c r="A68" s="99" t="s">
        <v>71</v>
      </c>
      <c r="B68" s="42">
        <v>28656</v>
      </c>
      <c r="C68" s="42">
        <v>3890</v>
      </c>
      <c r="D68" s="101">
        <v>141214</v>
      </c>
      <c r="E68" s="99">
        <f t="shared" si="0"/>
        <v>173760</v>
      </c>
      <c r="F68" s="42">
        <v>5483</v>
      </c>
      <c r="G68" s="101">
        <v>12008</v>
      </c>
      <c r="H68" s="43">
        <f t="shared" si="1"/>
        <v>17491</v>
      </c>
      <c r="I68" s="43">
        <f t="shared" si="2"/>
        <v>38029</v>
      </c>
      <c r="J68" s="43">
        <f t="shared" si="3"/>
        <v>153222</v>
      </c>
      <c r="K68" s="99">
        <f t="shared" si="4"/>
        <v>191251</v>
      </c>
      <c r="L68" s="42">
        <v>369488</v>
      </c>
    </row>
    <row r="69" spans="1:12" s="108" customFormat="1" ht="11.25" customHeight="1">
      <c r="A69" s="99" t="s">
        <v>72</v>
      </c>
      <c r="B69" s="42">
        <v>716</v>
      </c>
      <c r="C69" s="42">
        <v>168</v>
      </c>
      <c r="D69" s="101">
        <v>1370</v>
      </c>
      <c r="E69" s="99">
        <f t="shared" si="0"/>
        <v>2254</v>
      </c>
      <c r="F69" s="42">
        <v>2586</v>
      </c>
      <c r="G69" s="101">
        <v>3214</v>
      </c>
      <c r="H69" s="43">
        <f t="shared" si="1"/>
        <v>5800</v>
      </c>
      <c r="I69" s="43">
        <f t="shared" si="2"/>
        <v>3470</v>
      </c>
      <c r="J69" s="43">
        <f t="shared" si="3"/>
        <v>4584</v>
      </c>
      <c r="K69" s="99">
        <f t="shared" si="4"/>
        <v>8054</v>
      </c>
      <c r="L69" s="42">
        <v>4422</v>
      </c>
    </row>
    <row r="70" spans="1:12" s="108" customFormat="1" ht="11.25" customHeight="1">
      <c r="A70" s="99" t="s">
        <v>73</v>
      </c>
      <c r="B70" s="42">
        <v>5322</v>
      </c>
      <c r="C70" s="42">
        <v>1858</v>
      </c>
      <c r="D70" s="101">
        <v>18171</v>
      </c>
      <c r="E70" s="99">
        <f t="shared" si="0"/>
        <v>25351</v>
      </c>
      <c r="F70" s="42">
        <v>787</v>
      </c>
      <c r="G70" s="101">
        <v>2294</v>
      </c>
      <c r="H70" s="43">
        <f t="shared" si="1"/>
        <v>3081</v>
      </c>
      <c r="I70" s="43">
        <f t="shared" si="2"/>
        <v>7967</v>
      </c>
      <c r="J70" s="43">
        <f t="shared" si="3"/>
        <v>20465</v>
      </c>
      <c r="K70" s="99">
        <f t="shared" si="4"/>
        <v>28432</v>
      </c>
      <c r="L70" s="42">
        <v>3898</v>
      </c>
    </row>
    <row r="71" spans="1:12" s="108" customFormat="1" ht="11.25" customHeight="1">
      <c r="A71" s="99" t="s">
        <v>74</v>
      </c>
      <c r="B71" s="42">
        <v>3435</v>
      </c>
      <c r="C71" s="42">
        <v>154</v>
      </c>
      <c r="D71" s="101">
        <v>18391</v>
      </c>
      <c r="E71" s="99">
        <f t="shared" si="0"/>
        <v>21980</v>
      </c>
      <c r="F71" s="42">
        <v>7398</v>
      </c>
      <c r="G71" s="101">
        <v>9524</v>
      </c>
      <c r="H71" s="43">
        <f t="shared" si="1"/>
        <v>16922</v>
      </c>
      <c r="I71" s="43">
        <f t="shared" si="2"/>
        <v>10987</v>
      </c>
      <c r="J71" s="43">
        <f t="shared" si="3"/>
        <v>27915</v>
      </c>
      <c r="K71" s="99">
        <f t="shared" si="4"/>
        <v>38902</v>
      </c>
      <c r="L71" s="42">
        <v>363</v>
      </c>
    </row>
    <row r="72" spans="1:12" s="108" customFormat="1" ht="11.25" customHeight="1">
      <c r="A72" s="99" t="s">
        <v>75</v>
      </c>
      <c r="B72" s="42">
        <v>4</v>
      </c>
      <c r="C72" s="42">
        <v>106</v>
      </c>
      <c r="D72" s="101">
        <v>335</v>
      </c>
      <c r="E72" s="99">
        <f t="shared" si="0"/>
        <v>445</v>
      </c>
      <c r="F72" s="42">
        <v>0</v>
      </c>
      <c r="G72" s="101">
        <v>0</v>
      </c>
      <c r="H72" s="43">
        <f t="shared" si="1"/>
        <v>0</v>
      </c>
      <c r="I72" s="43">
        <f t="shared" si="2"/>
        <v>110</v>
      </c>
      <c r="J72" s="43">
        <f t="shared" si="3"/>
        <v>335</v>
      </c>
      <c r="K72" s="99">
        <f t="shared" si="4"/>
        <v>445</v>
      </c>
      <c r="L72" s="42">
        <v>93</v>
      </c>
    </row>
    <row r="73" spans="1:12" s="108" customFormat="1" ht="11.25" customHeight="1">
      <c r="A73" s="99" t="s">
        <v>76</v>
      </c>
      <c r="B73" s="42">
        <v>42906</v>
      </c>
      <c r="C73" s="42">
        <v>2719</v>
      </c>
      <c r="D73" s="101">
        <v>106689</v>
      </c>
      <c r="E73" s="99">
        <f t="shared" si="0"/>
        <v>152314</v>
      </c>
      <c r="F73" s="42">
        <v>6134</v>
      </c>
      <c r="G73" s="101">
        <v>11992</v>
      </c>
      <c r="H73" s="43">
        <f t="shared" si="1"/>
        <v>18126</v>
      </c>
      <c r="I73" s="43">
        <f t="shared" si="2"/>
        <v>51759</v>
      </c>
      <c r="J73" s="43">
        <f t="shared" si="3"/>
        <v>118681</v>
      </c>
      <c r="K73" s="99">
        <f t="shared" si="4"/>
        <v>170440</v>
      </c>
      <c r="L73" s="42">
        <v>535295</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112374</v>
      </c>
      <c r="C75" s="42">
        <v>0</v>
      </c>
      <c r="D75" s="101">
        <v>162190</v>
      </c>
      <c r="E75" s="99">
        <f t="shared" si="0"/>
        <v>274564</v>
      </c>
      <c r="F75" s="42">
        <v>511</v>
      </c>
      <c r="G75" s="101">
        <v>126</v>
      </c>
      <c r="H75" s="43">
        <f t="shared" si="1"/>
        <v>637</v>
      </c>
      <c r="I75" s="43">
        <f t="shared" si="2"/>
        <v>112885</v>
      </c>
      <c r="J75" s="43">
        <f t="shared" si="3"/>
        <v>162316</v>
      </c>
      <c r="K75" s="99">
        <f t="shared" si="4"/>
        <v>275201</v>
      </c>
      <c r="L75" s="42">
        <v>5799558</v>
      </c>
    </row>
    <row r="76" spans="1:12" s="108" customFormat="1" ht="11.25" customHeight="1">
      <c r="A76" s="99" t="s">
        <v>79</v>
      </c>
      <c r="B76" s="42">
        <v>137</v>
      </c>
      <c r="C76" s="42">
        <v>88</v>
      </c>
      <c r="D76" s="101">
        <v>422</v>
      </c>
      <c r="E76" s="99">
        <f t="shared" si="0"/>
        <v>647</v>
      </c>
      <c r="F76" s="42">
        <v>2</v>
      </c>
      <c r="G76" s="101">
        <v>0</v>
      </c>
      <c r="H76" s="43">
        <f t="shared" si="1"/>
        <v>2</v>
      </c>
      <c r="I76" s="43">
        <f t="shared" si="2"/>
        <v>227</v>
      </c>
      <c r="J76" s="43">
        <f t="shared" si="3"/>
        <v>422</v>
      </c>
      <c r="K76" s="99">
        <f t="shared" si="4"/>
        <v>649</v>
      </c>
      <c r="L76" s="42">
        <v>800</v>
      </c>
    </row>
    <row r="77" spans="1:12" s="108" customFormat="1" ht="11.25" customHeight="1">
      <c r="A77" s="99" t="s">
        <v>80</v>
      </c>
      <c r="B77" s="42">
        <v>364</v>
      </c>
      <c r="C77" s="42">
        <v>273</v>
      </c>
      <c r="D77" s="101">
        <v>729</v>
      </c>
      <c r="E77" s="99">
        <f t="shared" si="0"/>
        <v>1366</v>
      </c>
      <c r="F77" s="42">
        <v>180</v>
      </c>
      <c r="G77" s="101">
        <v>82</v>
      </c>
      <c r="H77" s="43">
        <f t="shared" si="1"/>
        <v>262</v>
      </c>
      <c r="I77" s="43">
        <f t="shared" si="2"/>
        <v>817</v>
      </c>
      <c r="J77" s="43">
        <f t="shared" si="3"/>
        <v>811</v>
      </c>
      <c r="K77" s="99">
        <f t="shared" si="4"/>
        <v>1628</v>
      </c>
      <c r="L77" s="42">
        <v>1512</v>
      </c>
    </row>
    <row r="78" spans="1:12" s="108" customFormat="1" ht="11.25" customHeight="1">
      <c r="A78" s="99" t="s">
        <v>81</v>
      </c>
      <c r="B78" s="42">
        <v>201</v>
      </c>
      <c r="C78" s="42">
        <v>0</v>
      </c>
      <c r="D78" s="101">
        <v>767</v>
      </c>
      <c r="E78" s="99">
        <f t="shared" si="0"/>
        <v>968</v>
      </c>
      <c r="F78" s="42">
        <v>201</v>
      </c>
      <c r="G78" s="101">
        <v>111</v>
      </c>
      <c r="H78" s="43">
        <f t="shared" si="1"/>
        <v>312</v>
      </c>
      <c r="I78" s="43">
        <f t="shared" si="2"/>
        <v>402</v>
      </c>
      <c r="J78" s="43">
        <f t="shared" si="3"/>
        <v>878</v>
      </c>
      <c r="K78" s="99">
        <f t="shared" si="4"/>
        <v>1280</v>
      </c>
      <c r="L78" s="42">
        <v>0</v>
      </c>
    </row>
    <row r="79" spans="1:12" s="108" customFormat="1" ht="11.25" customHeight="1">
      <c r="A79" s="99" t="s">
        <v>82</v>
      </c>
      <c r="B79" s="42">
        <v>0</v>
      </c>
      <c r="C79" s="42">
        <v>120</v>
      </c>
      <c r="D79" s="101">
        <v>322</v>
      </c>
      <c r="E79" s="99">
        <f t="shared" si="0"/>
        <v>442</v>
      </c>
      <c r="F79" s="42">
        <v>72</v>
      </c>
      <c r="G79" s="101">
        <v>102</v>
      </c>
      <c r="H79" s="43">
        <f t="shared" si="1"/>
        <v>174</v>
      </c>
      <c r="I79" s="43">
        <f t="shared" si="2"/>
        <v>192</v>
      </c>
      <c r="J79" s="43">
        <f t="shared" si="3"/>
        <v>424</v>
      </c>
      <c r="K79" s="99">
        <f t="shared" si="4"/>
        <v>616</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1010</v>
      </c>
      <c r="C81" s="42">
        <v>0</v>
      </c>
      <c r="D81" s="101">
        <v>1099</v>
      </c>
      <c r="E81" s="99">
        <f t="shared" si="0"/>
        <v>2109</v>
      </c>
      <c r="F81" s="42">
        <v>175</v>
      </c>
      <c r="G81" s="101">
        <v>2960</v>
      </c>
      <c r="H81" s="43">
        <f t="shared" si="1"/>
        <v>3135</v>
      </c>
      <c r="I81" s="43">
        <f t="shared" si="2"/>
        <v>1185</v>
      </c>
      <c r="J81" s="43">
        <f t="shared" si="3"/>
        <v>4059</v>
      </c>
      <c r="K81" s="99">
        <f t="shared" si="4"/>
        <v>5244</v>
      </c>
      <c r="L81" s="42">
        <v>2246</v>
      </c>
    </row>
    <row r="82" spans="1:12" s="108" customFormat="1" ht="11.25" customHeight="1">
      <c r="A82" s="99" t="s">
        <v>85</v>
      </c>
      <c r="B82" s="42">
        <v>4491</v>
      </c>
      <c r="C82" s="42">
        <v>28</v>
      </c>
      <c r="D82" s="101">
        <v>9677</v>
      </c>
      <c r="E82" s="99">
        <f t="shared" si="0"/>
        <v>14196</v>
      </c>
      <c r="F82" s="42">
        <v>88</v>
      </c>
      <c r="G82" s="101">
        <v>194</v>
      </c>
      <c r="H82" s="43">
        <f t="shared" si="1"/>
        <v>282</v>
      </c>
      <c r="I82" s="43">
        <f t="shared" si="2"/>
        <v>4607</v>
      </c>
      <c r="J82" s="43">
        <f t="shared" si="3"/>
        <v>9871</v>
      </c>
      <c r="K82" s="99">
        <f t="shared" si="4"/>
        <v>14478</v>
      </c>
      <c r="L82" s="42">
        <v>30677</v>
      </c>
    </row>
    <row r="83" spans="1:12" s="108" customFormat="1" ht="11.25" customHeight="1">
      <c r="A83" s="99" t="s">
        <v>86</v>
      </c>
      <c r="B83" s="42">
        <v>358</v>
      </c>
      <c r="C83" s="42">
        <v>314</v>
      </c>
      <c r="D83" s="101">
        <v>1153</v>
      </c>
      <c r="E83" s="99">
        <f t="shared" si="0"/>
        <v>1825</v>
      </c>
      <c r="F83" s="42">
        <v>11163</v>
      </c>
      <c r="G83" s="101">
        <v>11098</v>
      </c>
      <c r="H83" s="43">
        <f t="shared" si="1"/>
        <v>22261</v>
      </c>
      <c r="I83" s="43">
        <f t="shared" si="2"/>
        <v>11835</v>
      </c>
      <c r="J83" s="43">
        <f t="shared" si="3"/>
        <v>12251</v>
      </c>
      <c r="K83" s="99">
        <f t="shared" si="4"/>
        <v>24086</v>
      </c>
      <c r="L83" s="42">
        <v>5472</v>
      </c>
    </row>
    <row r="84" spans="1:12" s="108" customFormat="1" ht="11.25" customHeight="1">
      <c r="A84" s="99" t="s">
        <v>87</v>
      </c>
      <c r="B84" s="42">
        <v>1</v>
      </c>
      <c r="C84" s="42">
        <v>0</v>
      </c>
      <c r="D84" s="101">
        <v>72</v>
      </c>
      <c r="E84" s="99">
        <f t="shared" si="0"/>
        <v>73</v>
      </c>
      <c r="F84" s="42">
        <v>684</v>
      </c>
      <c r="G84" s="101">
        <v>973</v>
      </c>
      <c r="H84" s="43">
        <f t="shared" si="1"/>
        <v>1657</v>
      </c>
      <c r="I84" s="43">
        <f t="shared" si="2"/>
        <v>685</v>
      </c>
      <c r="J84" s="43">
        <f t="shared" si="3"/>
        <v>1045</v>
      </c>
      <c r="K84" s="99">
        <f t="shared" si="4"/>
        <v>1730</v>
      </c>
      <c r="L84" s="42">
        <v>541</v>
      </c>
    </row>
    <row r="85" spans="1:12" s="108" customFormat="1" ht="11.25" customHeight="1">
      <c r="A85" s="99" t="s">
        <v>88</v>
      </c>
      <c r="B85" s="42">
        <v>18</v>
      </c>
      <c r="C85" s="42">
        <v>0</v>
      </c>
      <c r="D85" s="101">
        <v>9</v>
      </c>
      <c r="E85" s="99">
        <f t="shared" si="0"/>
        <v>27</v>
      </c>
      <c r="F85" s="42">
        <v>2</v>
      </c>
      <c r="G85" s="101">
        <v>35</v>
      </c>
      <c r="H85" s="43">
        <f t="shared" si="1"/>
        <v>37</v>
      </c>
      <c r="I85" s="43">
        <f t="shared" si="2"/>
        <v>20</v>
      </c>
      <c r="J85" s="43">
        <f t="shared" si="3"/>
        <v>44</v>
      </c>
      <c r="K85" s="99">
        <f t="shared" si="4"/>
        <v>64</v>
      </c>
      <c r="L85" s="42">
        <v>9</v>
      </c>
    </row>
    <row r="86" spans="1:12" s="108" customFormat="1" ht="11.25" customHeight="1">
      <c r="A86" s="99" t="s">
        <v>89</v>
      </c>
      <c r="B86" s="42">
        <v>3868</v>
      </c>
      <c r="C86" s="42">
        <v>4197</v>
      </c>
      <c r="D86" s="101">
        <v>13439</v>
      </c>
      <c r="E86" s="99">
        <f t="shared" si="0"/>
        <v>21504</v>
      </c>
      <c r="F86" s="42">
        <v>48211</v>
      </c>
      <c r="G86" s="101">
        <v>86902</v>
      </c>
      <c r="H86" s="43">
        <f t="shared" si="1"/>
        <v>135113</v>
      </c>
      <c r="I86" s="43">
        <f t="shared" si="2"/>
        <v>56276</v>
      </c>
      <c r="J86" s="43">
        <f t="shared" si="3"/>
        <v>100341</v>
      </c>
      <c r="K86" s="99">
        <f t="shared" si="4"/>
        <v>156617</v>
      </c>
      <c r="L86" s="42">
        <v>94011</v>
      </c>
    </row>
    <row r="87" spans="1:12" s="108" customFormat="1" ht="11.25" customHeight="1">
      <c r="A87" s="99" t="s">
        <v>90</v>
      </c>
      <c r="B87" s="42">
        <v>489</v>
      </c>
      <c r="C87" s="42">
        <v>284</v>
      </c>
      <c r="D87" s="101">
        <v>1635</v>
      </c>
      <c r="E87" s="99">
        <f t="shared" si="0"/>
        <v>2408</v>
      </c>
      <c r="F87" s="42">
        <v>361</v>
      </c>
      <c r="G87" s="101">
        <v>953</v>
      </c>
      <c r="H87" s="43">
        <f t="shared" si="1"/>
        <v>1314</v>
      </c>
      <c r="I87" s="43">
        <f t="shared" si="2"/>
        <v>1134</v>
      </c>
      <c r="J87" s="43">
        <f t="shared" si="3"/>
        <v>2588</v>
      </c>
      <c r="K87" s="99">
        <f t="shared" si="4"/>
        <v>3722</v>
      </c>
      <c r="L87" s="42">
        <v>6738</v>
      </c>
    </row>
    <row r="88" spans="1:12" s="108" customFormat="1" ht="11.25" customHeight="1">
      <c r="A88" s="99" t="s">
        <v>91</v>
      </c>
      <c r="B88" s="42">
        <v>4421</v>
      </c>
      <c r="C88" s="42">
        <v>76</v>
      </c>
      <c r="D88" s="101">
        <v>10567</v>
      </c>
      <c r="E88" s="99">
        <f t="shared" si="0"/>
        <v>15064</v>
      </c>
      <c r="F88" s="42">
        <v>216</v>
      </c>
      <c r="G88" s="101">
        <v>527</v>
      </c>
      <c r="H88" s="43">
        <f t="shared" si="1"/>
        <v>743</v>
      </c>
      <c r="I88" s="43">
        <f t="shared" si="2"/>
        <v>4713</v>
      </c>
      <c r="J88" s="43">
        <f t="shared" si="3"/>
        <v>11094</v>
      </c>
      <c r="K88" s="99">
        <f t="shared" si="4"/>
        <v>15807</v>
      </c>
      <c r="L88" s="42">
        <v>6398</v>
      </c>
    </row>
    <row r="89" spans="1:12" s="108" customFormat="1" ht="11.25" customHeight="1">
      <c r="A89" s="99" t="s">
        <v>92</v>
      </c>
      <c r="B89" s="42">
        <v>133</v>
      </c>
      <c r="C89" s="42">
        <v>0</v>
      </c>
      <c r="D89" s="101">
        <v>283</v>
      </c>
      <c r="E89" s="99">
        <f t="shared" si="0"/>
        <v>416</v>
      </c>
      <c r="F89" s="42">
        <v>14</v>
      </c>
      <c r="G89" s="101">
        <v>29</v>
      </c>
      <c r="H89" s="43">
        <f t="shared" si="1"/>
        <v>43</v>
      </c>
      <c r="I89" s="43">
        <f t="shared" si="2"/>
        <v>147</v>
      </c>
      <c r="J89" s="43">
        <f t="shared" si="3"/>
        <v>312</v>
      </c>
      <c r="K89" s="99">
        <f t="shared" si="4"/>
        <v>459</v>
      </c>
      <c r="L89" s="42">
        <v>198</v>
      </c>
    </row>
    <row r="90" spans="1:12" s="108" customFormat="1" ht="11.25" customHeight="1">
      <c r="A90" s="99" t="s">
        <v>93</v>
      </c>
      <c r="B90" s="42">
        <v>16839</v>
      </c>
      <c r="C90" s="42">
        <v>9199</v>
      </c>
      <c r="D90" s="101">
        <v>70188</v>
      </c>
      <c r="E90" s="99">
        <f t="shared" si="0"/>
        <v>96226</v>
      </c>
      <c r="F90" s="42">
        <v>5619</v>
      </c>
      <c r="G90" s="101">
        <v>6186</v>
      </c>
      <c r="H90" s="43">
        <f t="shared" si="1"/>
        <v>11805</v>
      </c>
      <c r="I90" s="43">
        <f t="shared" si="2"/>
        <v>31657</v>
      </c>
      <c r="J90" s="43">
        <f t="shared" si="3"/>
        <v>76374</v>
      </c>
      <c r="K90" s="99">
        <f t="shared" si="4"/>
        <v>108031</v>
      </c>
      <c r="L90" s="42">
        <v>84623</v>
      </c>
    </row>
    <row r="91" spans="1:12" s="108" customFormat="1" ht="11.25" customHeight="1">
      <c r="A91" s="99" t="s">
        <v>94</v>
      </c>
      <c r="B91" s="42">
        <v>21840</v>
      </c>
      <c r="C91" s="42">
        <v>945</v>
      </c>
      <c r="D91" s="101">
        <v>44785</v>
      </c>
      <c r="E91" s="99">
        <f t="shared" si="0"/>
        <v>67570</v>
      </c>
      <c r="F91" s="42">
        <v>3982</v>
      </c>
      <c r="G91" s="101">
        <v>10239</v>
      </c>
      <c r="H91" s="43">
        <f t="shared" si="1"/>
        <v>14221</v>
      </c>
      <c r="I91" s="43">
        <f t="shared" si="2"/>
        <v>26767</v>
      </c>
      <c r="J91" s="43">
        <f t="shared" si="3"/>
        <v>55024</v>
      </c>
      <c r="K91" s="99">
        <f t="shared" si="4"/>
        <v>81791</v>
      </c>
      <c r="L91" s="42">
        <v>429652</v>
      </c>
    </row>
    <row r="92" spans="1:12" s="108" customFormat="1" ht="11.25" customHeight="1">
      <c r="A92" s="99" t="s">
        <v>95</v>
      </c>
      <c r="B92" s="42">
        <v>45209</v>
      </c>
      <c r="C92" s="42">
        <v>107</v>
      </c>
      <c r="D92" s="101">
        <v>96592</v>
      </c>
      <c r="E92" s="99">
        <f t="shared" si="0"/>
        <v>141908</v>
      </c>
      <c r="F92" s="42">
        <v>122</v>
      </c>
      <c r="G92" s="101">
        <v>2080</v>
      </c>
      <c r="H92" s="43">
        <f t="shared" si="1"/>
        <v>2202</v>
      </c>
      <c r="I92" s="43">
        <f t="shared" si="2"/>
        <v>45438</v>
      </c>
      <c r="J92" s="43">
        <f t="shared" si="3"/>
        <v>98672</v>
      </c>
      <c r="K92" s="99">
        <f t="shared" si="4"/>
        <v>144110</v>
      </c>
      <c r="L92" s="42">
        <v>531423</v>
      </c>
    </row>
    <row r="93" spans="1:12" s="108" customFormat="1" ht="11.25" customHeight="1">
      <c r="A93" s="99" t="s">
        <v>96</v>
      </c>
      <c r="B93" s="42">
        <v>91534</v>
      </c>
      <c r="C93" s="42">
        <v>7859</v>
      </c>
      <c r="D93" s="101">
        <v>111353</v>
      </c>
      <c r="E93" s="99">
        <f t="shared" si="0"/>
        <v>210746</v>
      </c>
      <c r="F93" s="42">
        <v>29776</v>
      </c>
      <c r="G93" s="101">
        <v>67926</v>
      </c>
      <c r="H93" s="43">
        <f t="shared" si="1"/>
        <v>97702</v>
      </c>
      <c r="I93" s="43">
        <f t="shared" si="2"/>
        <v>129169</v>
      </c>
      <c r="J93" s="43">
        <f t="shared" si="3"/>
        <v>179279</v>
      </c>
      <c r="K93" s="99">
        <f t="shared" si="4"/>
        <v>308448</v>
      </c>
      <c r="L93" s="42">
        <v>412946</v>
      </c>
    </row>
    <row r="94" spans="1:12" s="108" customFormat="1" ht="11.25" customHeight="1">
      <c r="A94" s="99" t="s">
        <v>97</v>
      </c>
      <c r="B94" s="42">
        <v>28</v>
      </c>
      <c r="C94" s="42">
        <v>116</v>
      </c>
      <c r="D94" s="101">
        <v>169</v>
      </c>
      <c r="E94" s="99">
        <f t="shared" si="0"/>
        <v>313</v>
      </c>
      <c r="F94" s="42">
        <v>41</v>
      </c>
      <c r="G94" s="101">
        <v>575</v>
      </c>
      <c r="H94" s="43">
        <f t="shared" si="1"/>
        <v>616</v>
      </c>
      <c r="I94" s="43">
        <f t="shared" si="2"/>
        <v>185</v>
      </c>
      <c r="J94" s="43">
        <f t="shared" si="3"/>
        <v>744</v>
      </c>
      <c r="K94" s="99">
        <f t="shared" si="4"/>
        <v>929</v>
      </c>
      <c r="L94" s="42">
        <v>0</v>
      </c>
    </row>
    <row r="95" spans="1:12" s="108" customFormat="1" ht="11.25" customHeight="1">
      <c r="A95" s="99" t="s">
        <v>98</v>
      </c>
      <c r="B95" s="42">
        <v>40785</v>
      </c>
      <c r="C95" s="42">
        <v>543</v>
      </c>
      <c r="D95" s="101">
        <v>69797</v>
      </c>
      <c r="E95" s="99">
        <f t="shared" si="0"/>
        <v>111125</v>
      </c>
      <c r="F95" s="42">
        <v>16927</v>
      </c>
      <c r="G95" s="101">
        <v>35078</v>
      </c>
      <c r="H95" s="43">
        <f t="shared" si="1"/>
        <v>52005</v>
      </c>
      <c r="I95" s="43">
        <f t="shared" si="2"/>
        <v>58255</v>
      </c>
      <c r="J95" s="43">
        <f t="shared" si="3"/>
        <v>104875</v>
      </c>
      <c r="K95" s="99">
        <f t="shared" si="4"/>
        <v>163130</v>
      </c>
      <c r="L95" s="42">
        <v>738716</v>
      </c>
    </row>
    <row r="96" spans="1:12" s="108" customFormat="1" ht="11.25" customHeight="1">
      <c r="A96" s="99" t="s">
        <v>99</v>
      </c>
      <c r="B96" s="42">
        <v>439</v>
      </c>
      <c r="C96" s="42">
        <v>0</v>
      </c>
      <c r="D96" s="101">
        <v>904</v>
      </c>
      <c r="E96" s="99">
        <f t="shared" si="0"/>
        <v>1343</v>
      </c>
      <c r="F96" s="42">
        <v>0</v>
      </c>
      <c r="G96" s="101">
        <v>14</v>
      </c>
      <c r="H96" s="43">
        <f t="shared" si="1"/>
        <v>14</v>
      </c>
      <c r="I96" s="43">
        <f t="shared" si="2"/>
        <v>439</v>
      </c>
      <c r="J96" s="43">
        <f t="shared" si="3"/>
        <v>918</v>
      </c>
      <c r="K96" s="99">
        <f t="shared" si="4"/>
        <v>1357</v>
      </c>
      <c r="L96" s="42">
        <v>243</v>
      </c>
    </row>
    <row r="97" spans="1:12" s="108" customFormat="1" ht="11.25" customHeight="1">
      <c r="A97" s="99" t="s">
        <v>100</v>
      </c>
      <c r="B97" s="42">
        <v>3048</v>
      </c>
      <c r="C97" s="42">
        <v>88</v>
      </c>
      <c r="D97" s="101">
        <v>5581</v>
      </c>
      <c r="E97" s="99">
        <f t="shared" si="0"/>
        <v>8717</v>
      </c>
      <c r="F97" s="42">
        <v>15</v>
      </c>
      <c r="G97" s="101">
        <v>148</v>
      </c>
      <c r="H97" s="43">
        <f t="shared" si="1"/>
        <v>163</v>
      </c>
      <c r="I97" s="43">
        <f t="shared" si="2"/>
        <v>3151</v>
      </c>
      <c r="J97" s="43">
        <f t="shared" si="3"/>
        <v>5729</v>
      </c>
      <c r="K97" s="99">
        <f t="shared" si="4"/>
        <v>8880</v>
      </c>
      <c r="L97" s="42">
        <v>0</v>
      </c>
    </row>
    <row r="98" spans="1:12" s="108" customFormat="1" ht="11.25" customHeight="1">
      <c r="A98" s="99" t="s">
        <v>101</v>
      </c>
      <c r="B98" s="42">
        <v>442</v>
      </c>
      <c r="C98" s="42">
        <v>9</v>
      </c>
      <c r="D98" s="101">
        <v>1119</v>
      </c>
      <c r="E98" s="99">
        <f t="shared" si="0"/>
        <v>1570</v>
      </c>
      <c r="F98" s="42">
        <v>711</v>
      </c>
      <c r="G98" s="101">
        <v>1029</v>
      </c>
      <c r="H98" s="43">
        <f t="shared" si="1"/>
        <v>1740</v>
      </c>
      <c r="I98" s="43">
        <f t="shared" si="2"/>
        <v>1162</v>
      </c>
      <c r="J98" s="43">
        <f t="shared" si="3"/>
        <v>2148</v>
      </c>
      <c r="K98" s="99">
        <f t="shared" si="4"/>
        <v>3310</v>
      </c>
      <c r="L98" s="42">
        <v>197</v>
      </c>
    </row>
    <row r="99" spans="1:12" s="108" customFormat="1" ht="11.25" customHeight="1">
      <c r="A99" s="99" t="s">
        <v>102</v>
      </c>
      <c r="B99" s="42">
        <v>133</v>
      </c>
      <c r="C99" s="42">
        <v>59</v>
      </c>
      <c r="D99" s="101">
        <v>239</v>
      </c>
      <c r="E99" s="99">
        <f t="shared" si="0"/>
        <v>431</v>
      </c>
      <c r="F99" s="42">
        <v>253</v>
      </c>
      <c r="G99" s="101">
        <v>467</v>
      </c>
      <c r="H99" s="43">
        <f t="shared" si="1"/>
        <v>720</v>
      </c>
      <c r="I99" s="43">
        <f t="shared" si="2"/>
        <v>445</v>
      </c>
      <c r="J99" s="43">
        <f t="shared" si="3"/>
        <v>706</v>
      </c>
      <c r="K99" s="99">
        <f t="shared" si="4"/>
        <v>1151</v>
      </c>
      <c r="L99" s="42">
        <v>1629</v>
      </c>
    </row>
    <row r="100" spans="1:12" s="108" customFormat="1" ht="11.25" customHeight="1">
      <c r="A100" s="99" t="s">
        <v>103</v>
      </c>
      <c r="B100" s="42">
        <v>3</v>
      </c>
      <c r="C100" s="42">
        <v>0</v>
      </c>
      <c r="D100" s="101">
        <v>7</v>
      </c>
      <c r="E100" s="99">
        <f t="shared" si="0"/>
        <v>10</v>
      </c>
      <c r="F100" s="42">
        <v>0</v>
      </c>
      <c r="G100" s="101">
        <v>0</v>
      </c>
      <c r="H100" s="43">
        <f t="shared" si="1"/>
        <v>0</v>
      </c>
      <c r="I100" s="43">
        <f t="shared" si="2"/>
        <v>3</v>
      </c>
      <c r="J100" s="43">
        <f t="shared" si="3"/>
        <v>7</v>
      </c>
      <c r="K100" s="99">
        <f t="shared" si="4"/>
        <v>10</v>
      </c>
      <c r="L100" s="42">
        <v>16</v>
      </c>
    </row>
    <row r="101" spans="1:12" s="108" customFormat="1" ht="11.25" customHeight="1">
      <c r="A101" s="99" t="s">
        <v>104</v>
      </c>
      <c r="B101" s="42">
        <v>665</v>
      </c>
      <c r="C101" s="42">
        <v>0</v>
      </c>
      <c r="D101" s="101">
        <v>1449</v>
      </c>
      <c r="E101" s="99">
        <f t="shared" si="0"/>
        <v>2114</v>
      </c>
      <c r="F101" s="42">
        <v>27136</v>
      </c>
      <c r="G101" s="101">
        <v>66995</v>
      </c>
      <c r="H101" s="43">
        <f t="shared" si="1"/>
        <v>94131</v>
      </c>
      <c r="I101" s="43">
        <f t="shared" si="2"/>
        <v>27801</v>
      </c>
      <c r="J101" s="43">
        <f t="shared" si="3"/>
        <v>68444</v>
      </c>
      <c r="K101" s="99">
        <f t="shared" si="4"/>
        <v>96245</v>
      </c>
      <c r="L101" s="42">
        <v>116688</v>
      </c>
    </row>
    <row r="102" spans="1:12" s="108" customFormat="1" ht="11.25" customHeight="1">
      <c r="A102" s="99" t="s">
        <v>105</v>
      </c>
      <c r="B102" s="42">
        <v>17999</v>
      </c>
      <c r="C102" s="42">
        <v>0</v>
      </c>
      <c r="D102" s="101">
        <v>18936</v>
      </c>
      <c r="E102" s="99">
        <f t="shared" si="0"/>
        <v>36935</v>
      </c>
      <c r="F102" s="42">
        <v>0</v>
      </c>
      <c r="G102" s="101">
        <v>18361</v>
      </c>
      <c r="H102" s="43">
        <f t="shared" si="1"/>
        <v>18361</v>
      </c>
      <c r="I102" s="43">
        <f t="shared" si="2"/>
        <v>17999</v>
      </c>
      <c r="J102" s="43">
        <f t="shared" si="3"/>
        <v>37297</v>
      </c>
      <c r="K102" s="99">
        <f t="shared" si="4"/>
        <v>55296</v>
      </c>
      <c r="L102" s="42">
        <v>87223</v>
      </c>
    </row>
    <row r="103" spans="1:12" s="108" customFormat="1" ht="11.25" customHeight="1">
      <c r="A103" s="99" t="s">
        <v>106</v>
      </c>
      <c r="B103" s="42">
        <v>338</v>
      </c>
      <c r="C103" s="42">
        <v>99</v>
      </c>
      <c r="D103" s="101">
        <v>998</v>
      </c>
      <c r="E103" s="99">
        <f t="shared" si="0"/>
        <v>1435</v>
      </c>
      <c r="F103" s="42">
        <v>73015</v>
      </c>
      <c r="G103" s="101">
        <v>147671</v>
      </c>
      <c r="H103" s="43">
        <f t="shared" si="1"/>
        <v>220686</v>
      </c>
      <c r="I103" s="43">
        <f t="shared" si="2"/>
        <v>73452</v>
      </c>
      <c r="J103" s="43">
        <f t="shared" si="3"/>
        <v>148669</v>
      </c>
      <c r="K103" s="99">
        <f t="shared" si="4"/>
        <v>222121</v>
      </c>
      <c r="L103" s="42">
        <v>89829</v>
      </c>
    </row>
    <row r="104" spans="1:12" s="108" customFormat="1" ht="11.25" customHeight="1">
      <c r="A104" s="99" t="s">
        <v>107</v>
      </c>
      <c r="B104" s="42">
        <v>103</v>
      </c>
      <c r="C104" s="42">
        <v>0</v>
      </c>
      <c r="D104" s="101">
        <v>173</v>
      </c>
      <c r="E104" s="99">
        <f t="shared" si="0"/>
        <v>276</v>
      </c>
      <c r="F104" s="42">
        <v>43</v>
      </c>
      <c r="G104" s="101">
        <v>182</v>
      </c>
      <c r="H104" s="43">
        <f t="shared" si="1"/>
        <v>225</v>
      </c>
      <c r="I104" s="43">
        <f t="shared" si="2"/>
        <v>146</v>
      </c>
      <c r="J104" s="43">
        <f t="shared" si="3"/>
        <v>355</v>
      </c>
      <c r="K104" s="99">
        <f t="shared" si="4"/>
        <v>501</v>
      </c>
      <c r="L104" s="42">
        <v>343</v>
      </c>
    </row>
    <row r="105" spans="1:12" s="108" customFormat="1" ht="11.25" customHeight="1">
      <c r="A105" s="99" t="s">
        <v>108</v>
      </c>
      <c r="B105" s="42">
        <v>7461</v>
      </c>
      <c r="C105" s="42">
        <v>5481</v>
      </c>
      <c r="D105" s="101">
        <v>28469</v>
      </c>
      <c r="E105" s="99">
        <f t="shared" si="0"/>
        <v>41411</v>
      </c>
      <c r="F105" s="42">
        <v>2304</v>
      </c>
      <c r="G105" s="101">
        <v>5297</v>
      </c>
      <c r="H105" s="43">
        <f t="shared" si="1"/>
        <v>7601</v>
      </c>
      <c r="I105" s="43">
        <f t="shared" si="2"/>
        <v>15246</v>
      </c>
      <c r="J105" s="43">
        <f t="shared" si="3"/>
        <v>33766</v>
      </c>
      <c r="K105" s="99">
        <f t="shared" si="4"/>
        <v>49012</v>
      </c>
      <c r="L105" s="42">
        <v>37606</v>
      </c>
    </row>
    <row r="106" spans="1:12" s="108" customFormat="1" ht="11.25" customHeight="1">
      <c r="A106" s="99" t="s">
        <v>109</v>
      </c>
      <c r="B106" s="42">
        <v>1149</v>
      </c>
      <c r="C106" s="42">
        <v>755</v>
      </c>
      <c r="D106" s="101">
        <v>5662</v>
      </c>
      <c r="E106" s="99">
        <f t="shared" si="0"/>
        <v>7566</v>
      </c>
      <c r="F106" s="42">
        <v>1246</v>
      </c>
      <c r="G106" s="101">
        <v>3085</v>
      </c>
      <c r="H106" s="43">
        <f t="shared" si="1"/>
        <v>4331</v>
      </c>
      <c r="I106" s="43">
        <f t="shared" si="2"/>
        <v>3150</v>
      </c>
      <c r="J106" s="43">
        <f t="shared" si="3"/>
        <v>8747</v>
      </c>
      <c r="K106" s="99">
        <f t="shared" si="4"/>
        <v>11897</v>
      </c>
      <c r="L106" s="42">
        <v>12496</v>
      </c>
    </row>
    <row r="107" spans="1:12" s="108" customFormat="1" ht="11.25" customHeight="1">
      <c r="A107" s="99" t="s">
        <v>110</v>
      </c>
      <c r="B107" s="42">
        <v>24629</v>
      </c>
      <c r="C107" s="42">
        <v>17889</v>
      </c>
      <c r="D107" s="101">
        <v>160636</v>
      </c>
      <c r="E107" s="99">
        <f t="shared" si="0"/>
        <v>203154</v>
      </c>
      <c r="F107" s="42">
        <v>7010</v>
      </c>
      <c r="G107" s="101">
        <v>14562</v>
      </c>
      <c r="H107" s="43">
        <f t="shared" si="1"/>
        <v>21572</v>
      </c>
      <c r="I107" s="43">
        <f t="shared" si="2"/>
        <v>49528</v>
      </c>
      <c r="J107" s="43">
        <f t="shared" si="3"/>
        <v>175198</v>
      </c>
      <c r="K107" s="99">
        <f t="shared" si="4"/>
        <v>224726</v>
      </c>
      <c r="L107" s="42">
        <v>190291</v>
      </c>
    </row>
    <row r="108" spans="1:12" s="108" customFormat="1" ht="11.25" customHeight="1">
      <c r="A108" s="99" t="s">
        <v>111</v>
      </c>
      <c r="B108" s="42">
        <v>46057</v>
      </c>
      <c r="C108" s="42">
        <v>10513</v>
      </c>
      <c r="D108" s="101">
        <v>140274</v>
      </c>
      <c r="E108" s="99">
        <f t="shared" si="0"/>
        <v>196844</v>
      </c>
      <c r="F108" s="42">
        <v>2813</v>
      </c>
      <c r="G108" s="101">
        <v>6399</v>
      </c>
      <c r="H108" s="43">
        <f t="shared" si="1"/>
        <v>9212</v>
      </c>
      <c r="I108" s="43">
        <f t="shared" si="2"/>
        <v>59383</v>
      </c>
      <c r="J108" s="43">
        <f t="shared" si="3"/>
        <v>146673</v>
      </c>
      <c r="K108" s="99">
        <f t="shared" si="4"/>
        <v>206056</v>
      </c>
      <c r="L108" s="42">
        <v>192762</v>
      </c>
    </row>
    <row r="109" spans="1:12" s="108" customFormat="1" ht="11.25" customHeight="1">
      <c r="A109" s="99" t="s">
        <v>112</v>
      </c>
      <c r="B109" s="42">
        <v>601</v>
      </c>
      <c r="C109" s="42">
        <v>620</v>
      </c>
      <c r="D109" s="101">
        <v>5221</v>
      </c>
      <c r="E109" s="99">
        <f t="shared" si="0"/>
        <v>6442</v>
      </c>
      <c r="F109" s="42">
        <v>84</v>
      </c>
      <c r="G109" s="101">
        <v>415</v>
      </c>
      <c r="H109" s="43">
        <f t="shared" si="1"/>
        <v>499</v>
      </c>
      <c r="I109" s="43">
        <f t="shared" si="2"/>
        <v>1305</v>
      </c>
      <c r="J109" s="43">
        <f t="shared" si="3"/>
        <v>5636</v>
      </c>
      <c r="K109" s="99">
        <f t="shared" si="4"/>
        <v>6941</v>
      </c>
      <c r="L109" s="42">
        <v>0</v>
      </c>
    </row>
    <row r="110" spans="1:12" s="108" customFormat="1" ht="11.25" customHeight="1">
      <c r="A110" s="99" t="s">
        <v>113</v>
      </c>
      <c r="B110" s="42">
        <v>246</v>
      </c>
      <c r="C110" s="42">
        <v>193</v>
      </c>
      <c r="D110" s="101">
        <v>3844</v>
      </c>
      <c r="E110" s="99">
        <f t="shared" si="0"/>
        <v>4283</v>
      </c>
      <c r="F110" s="42">
        <v>564</v>
      </c>
      <c r="G110" s="101">
        <v>1042</v>
      </c>
      <c r="H110" s="43">
        <f t="shared" si="1"/>
        <v>1606</v>
      </c>
      <c r="I110" s="43">
        <f t="shared" si="2"/>
        <v>1003</v>
      </c>
      <c r="J110" s="43">
        <f t="shared" si="3"/>
        <v>4886</v>
      </c>
      <c r="K110" s="99">
        <f t="shared" si="4"/>
        <v>5889</v>
      </c>
      <c r="L110" s="42">
        <v>89536</v>
      </c>
    </row>
    <row r="111" spans="1:12" s="108" customFormat="1" ht="11.25" customHeight="1">
      <c r="A111" s="99" t="s">
        <v>114</v>
      </c>
      <c r="B111" s="42">
        <v>36</v>
      </c>
      <c r="C111" s="42">
        <v>0</v>
      </c>
      <c r="D111" s="101">
        <v>309</v>
      </c>
      <c r="E111" s="99">
        <f t="shared" si="0"/>
        <v>345</v>
      </c>
      <c r="F111" s="42">
        <v>279</v>
      </c>
      <c r="G111" s="101">
        <v>340</v>
      </c>
      <c r="H111" s="43">
        <f t="shared" si="1"/>
        <v>619</v>
      </c>
      <c r="I111" s="43">
        <f t="shared" si="2"/>
        <v>315</v>
      </c>
      <c r="J111" s="43">
        <f t="shared" si="3"/>
        <v>649</v>
      </c>
      <c r="K111" s="99">
        <f t="shared" si="4"/>
        <v>964</v>
      </c>
      <c r="L111" s="42">
        <v>385</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12707</v>
      </c>
      <c r="C113" s="42">
        <v>58</v>
      </c>
      <c r="D113" s="101">
        <v>21543</v>
      </c>
      <c r="E113" s="99">
        <f t="shared" si="0"/>
        <v>34308</v>
      </c>
      <c r="F113" s="42">
        <v>1200</v>
      </c>
      <c r="G113" s="101">
        <v>2340</v>
      </c>
      <c r="H113" s="43">
        <f t="shared" si="1"/>
        <v>3540</v>
      </c>
      <c r="I113" s="43">
        <f t="shared" si="2"/>
        <v>13965</v>
      </c>
      <c r="J113" s="43">
        <f t="shared" si="3"/>
        <v>23883</v>
      </c>
      <c r="K113" s="99">
        <f t="shared" si="4"/>
        <v>37848</v>
      </c>
      <c r="L113" s="42">
        <v>217318</v>
      </c>
    </row>
    <row r="114" spans="1:12" s="108" customFormat="1" ht="11.25" customHeight="1">
      <c r="A114" s="99" t="s">
        <v>137</v>
      </c>
      <c r="B114" s="42">
        <v>0</v>
      </c>
      <c r="C114" s="42">
        <v>0</v>
      </c>
      <c r="D114" s="101">
        <v>0</v>
      </c>
      <c r="E114" s="99">
        <f t="shared" si="0"/>
        <v>0</v>
      </c>
      <c r="F114" s="42">
        <v>0</v>
      </c>
      <c r="G114" s="101">
        <v>5</v>
      </c>
      <c r="H114" s="43">
        <f t="shared" si="1"/>
        <v>5</v>
      </c>
      <c r="I114" s="43">
        <f t="shared" si="2"/>
        <v>0</v>
      </c>
      <c r="J114" s="43">
        <f t="shared" si="3"/>
        <v>5</v>
      </c>
      <c r="K114" s="99">
        <f t="shared" si="4"/>
        <v>5</v>
      </c>
      <c r="L114" s="42">
        <v>0</v>
      </c>
    </row>
    <row r="115" spans="1:12" s="108" customFormat="1" ht="11.25" customHeight="1">
      <c r="A115" s="99" t="s">
        <v>118</v>
      </c>
      <c r="B115" s="42">
        <v>5</v>
      </c>
      <c r="C115" s="42">
        <v>806</v>
      </c>
      <c r="D115" s="101">
        <v>1374</v>
      </c>
      <c r="E115" s="99">
        <f t="shared" si="0"/>
        <v>2185</v>
      </c>
      <c r="F115" s="42">
        <v>3949</v>
      </c>
      <c r="G115" s="101">
        <v>3753</v>
      </c>
      <c r="H115" s="43">
        <f t="shared" si="1"/>
        <v>7702</v>
      </c>
      <c r="I115" s="43">
        <f t="shared" si="2"/>
        <v>4760</v>
      </c>
      <c r="J115" s="43">
        <f t="shared" si="3"/>
        <v>5127</v>
      </c>
      <c r="K115" s="99">
        <f t="shared" si="4"/>
        <v>9887</v>
      </c>
      <c r="L115" s="42">
        <v>6618</v>
      </c>
    </row>
    <row r="116" spans="1:12" s="108" customFormat="1" ht="11.25" customHeight="1">
      <c r="A116" s="99" t="s">
        <v>119</v>
      </c>
      <c r="B116" s="42">
        <v>2604</v>
      </c>
      <c r="C116" s="42">
        <v>1670</v>
      </c>
      <c r="D116" s="101">
        <v>2767</v>
      </c>
      <c r="E116" s="99">
        <f t="shared" si="0"/>
        <v>7041</v>
      </c>
      <c r="F116" s="42">
        <v>1561</v>
      </c>
      <c r="G116" s="101">
        <v>1557</v>
      </c>
      <c r="H116" s="43">
        <f t="shared" si="1"/>
        <v>3118</v>
      </c>
      <c r="I116" s="43">
        <f t="shared" si="2"/>
        <v>5835</v>
      </c>
      <c r="J116" s="43">
        <f t="shared" si="3"/>
        <v>4324</v>
      </c>
      <c r="K116" s="99">
        <f t="shared" si="4"/>
        <v>10159</v>
      </c>
      <c r="L116" s="42">
        <v>12924</v>
      </c>
    </row>
    <row r="117" spans="1:12" s="108" customFormat="1" ht="11.25" customHeight="1">
      <c r="A117" s="99" t="s">
        <v>120</v>
      </c>
      <c r="B117" s="42">
        <v>2395</v>
      </c>
      <c r="C117" s="42">
        <v>0</v>
      </c>
      <c r="D117" s="101">
        <v>1121</v>
      </c>
      <c r="E117" s="99">
        <f t="shared" si="0"/>
        <v>3516</v>
      </c>
      <c r="F117" s="42">
        <v>367</v>
      </c>
      <c r="G117" s="101">
        <v>1954</v>
      </c>
      <c r="H117" s="43">
        <f t="shared" si="1"/>
        <v>2321</v>
      </c>
      <c r="I117" s="43">
        <f t="shared" si="2"/>
        <v>2762</v>
      </c>
      <c r="J117" s="43">
        <f t="shared" si="3"/>
        <v>3075</v>
      </c>
      <c r="K117" s="99">
        <f t="shared" si="4"/>
        <v>5837</v>
      </c>
      <c r="L117" s="42">
        <v>2052</v>
      </c>
    </row>
    <row r="118" spans="1:12" s="108" customFormat="1" ht="11.25" customHeight="1">
      <c r="A118" s="99" t="s">
        <v>121</v>
      </c>
      <c r="B118" s="42">
        <v>4041</v>
      </c>
      <c r="C118" s="42">
        <v>1188</v>
      </c>
      <c r="D118" s="101">
        <v>8656</v>
      </c>
      <c r="E118" s="99">
        <f t="shared" si="0"/>
        <v>13885</v>
      </c>
      <c r="F118" s="42">
        <v>6142</v>
      </c>
      <c r="G118" s="101">
        <v>4565</v>
      </c>
      <c r="H118" s="43">
        <f t="shared" si="1"/>
        <v>10707</v>
      </c>
      <c r="I118" s="43">
        <f t="shared" si="2"/>
        <v>11371</v>
      </c>
      <c r="J118" s="43">
        <f t="shared" si="3"/>
        <v>13221</v>
      </c>
      <c r="K118" s="99">
        <f t="shared" si="4"/>
        <v>24592</v>
      </c>
      <c r="L118" s="42">
        <v>14531</v>
      </c>
    </row>
    <row r="119" spans="1:12" s="108" customFormat="1" ht="11.25" customHeight="1">
      <c r="A119" s="99" t="s">
        <v>122</v>
      </c>
      <c r="B119" s="42">
        <v>33</v>
      </c>
      <c r="C119" s="42">
        <v>0</v>
      </c>
      <c r="D119" s="101">
        <v>0</v>
      </c>
      <c r="E119" s="99">
        <f t="shared" si="0"/>
        <v>33</v>
      </c>
      <c r="F119" s="42">
        <v>2481</v>
      </c>
      <c r="G119" s="101">
        <v>238</v>
      </c>
      <c r="H119" s="43">
        <f t="shared" si="1"/>
        <v>2719</v>
      </c>
      <c r="I119" s="43">
        <f t="shared" si="2"/>
        <v>2514</v>
      </c>
      <c r="J119" s="43">
        <f t="shared" si="3"/>
        <v>238</v>
      </c>
      <c r="K119" s="99">
        <f t="shared" si="4"/>
        <v>2752</v>
      </c>
      <c r="L119" s="42"/>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1118092</v>
      </c>
      <c r="C122" s="50">
        <f>SUM(C24:C119)</f>
        <v>310256</v>
      </c>
      <c r="D122" s="50">
        <f>SUM(D24:D119)</f>
        <v>3082366</v>
      </c>
      <c r="E122" s="50">
        <f>SUM(E24:E119)</f>
        <v>4510714</v>
      </c>
      <c r="F122" s="51">
        <f>SUM(F24:F119)</f>
        <v>478022</v>
      </c>
      <c r="G122" s="50">
        <f>SUM(G24:G119)</f>
        <v>954046</v>
      </c>
      <c r="H122" s="50">
        <f>SUM(H24:H119)</f>
        <v>1432068</v>
      </c>
      <c r="I122" s="50">
        <f>SUM(I24:I119)</f>
        <v>1906370</v>
      </c>
      <c r="J122" s="50">
        <f>D122+G122</f>
        <v>4036412</v>
      </c>
      <c r="K122" s="50">
        <f>E122+H122</f>
        <v>5942782</v>
      </c>
      <c r="L122" s="51">
        <f>SUM(L24:L119)</f>
        <v>17547065</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6" hidden="1" customWidth="1"/>
    <col min="13" max="14" width="10.7109375" style="71" customWidth="1"/>
    <col min="15" max="15" width="10.57421875" style="71" customWidth="1"/>
    <col min="16" max="21" width="10.7109375" style="71" customWidth="1"/>
    <col min="22" max="16384" width="10.7109375" style="73" customWidth="1"/>
  </cols>
  <sheetData>
    <row r="1" spans="1:21" ht="11.25" customHeight="1">
      <c r="A1" s="74" t="s">
        <v>0</v>
      </c>
      <c r="B1" s="74"/>
      <c r="C1" s="74"/>
      <c r="D1" s="74"/>
      <c r="E1" s="74"/>
      <c r="F1" s="74"/>
      <c r="G1" s="74"/>
      <c r="H1" s="74"/>
      <c r="I1" s="74"/>
      <c r="J1" s="74"/>
      <c r="K1" s="74"/>
      <c r="L1" s="118"/>
      <c r="M1" s="116"/>
      <c r="N1" s="116"/>
      <c r="O1" s="116"/>
      <c r="P1" s="116"/>
      <c r="Q1" s="116"/>
      <c r="R1" s="116"/>
      <c r="S1" s="116"/>
      <c r="T1" s="116"/>
      <c r="U1" s="116"/>
    </row>
    <row r="2" spans="1:21" ht="11.25" customHeight="1">
      <c r="A2" s="75" t="s">
        <v>1</v>
      </c>
      <c r="B2" s="75"/>
      <c r="C2" s="75"/>
      <c r="D2" s="75"/>
      <c r="E2" s="75"/>
      <c r="F2" s="75"/>
      <c r="G2" s="75"/>
      <c r="H2" s="75"/>
      <c r="I2" s="75"/>
      <c r="J2" s="75"/>
      <c r="K2" s="75"/>
      <c r="L2" s="118"/>
      <c r="M2" s="116"/>
      <c r="N2" s="116"/>
      <c r="O2" s="116"/>
      <c r="P2" s="116"/>
      <c r="Q2" s="116"/>
      <c r="R2" s="116"/>
      <c r="S2" s="116"/>
      <c r="T2" s="116"/>
      <c r="U2" s="116"/>
    </row>
    <row r="3" spans="1:21" ht="11.25" customHeight="1">
      <c r="A3" s="76"/>
      <c r="B3" s="76"/>
      <c r="C3" s="76"/>
      <c r="D3" s="76"/>
      <c r="E3" s="76"/>
      <c r="F3" s="76"/>
      <c r="G3" s="76"/>
      <c r="H3" s="76"/>
      <c r="I3" s="76"/>
      <c r="J3" s="76"/>
      <c r="K3" s="76"/>
      <c r="L3" s="118"/>
      <c r="M3" s="116"/>
      <c r="N3" s="116"/>
      <c r="O3" s="116"/>
      <c r="P3" s="116"/>
      <c r="Q3" s="116"/>
      <c r="R3" s="116"/>
      <c r="S3" s="116"/>
      <c r="T3" s="116"/>
      <c r="U3" s="116"/>
    </row>
    <row r="4" spans="1:21" ht="11.25" customHeight="1">
      <c r="A4" s="76"/>
      <c r="B4" s="76"/>
      <c r="C4" s="76"/>
      <c r="D4" s="76"/>
      <c r="E4" s="76"/>
      <c r="F4" s="76"/>
      <c r="G4" s="76"/>
      <c r="H4" s="76"/>
      <c r="I4" s="76"/>
      <c r="J4" s="76"/>
      <c r="K4" s="76"/>
      <c r="L4" s="118"/>
      <c r="M4" s="116"/>
      <c r="N4" s="116"/>
      <c r="O4" s="116"/>
      <c r="P4" s="116"/>
      <c r="Q4" s="116"/>
      <c r="R4" s="116"/>
      <c r="S4" s="116"/>
      <c r="T4" s="116"/>
      <c r="U4" s="116"/>
    </row>
    <row r="5" spans="1:21" ht="11.25" customHeight="1">
      <c r="A5" s="76" t="s">
        <v>3</v>
      </c>
      <c r="B5" s="76"/>
      <c r="C5" s="76"/>
      <c r="D5" s="76"/>
      <c r="E5" s="76"/>
      <c r="F5" s="76"/>
      <c r="G5" s="76"/>
      <c r="H5" s="76"/>
      <c r="I5" s="76"/>
      <c r="J5" s="76"/>
      <c r="K5" s="76"/>
      <c r="L5" s="118"/>
      <c r="M5" s="116"/>
      <c r="N5" s="116"/>
      <c r="O5" s="116"/>
      <c r="P5" s="116"/>
      <c r="Q5" s="116"/>
      <c r="R5" s="116"/>
      <c r="S5" s="116"/>
      <c r="T5" s="116"/>
      <c r="U5" s="116"/>
    </row>
    <row r="6" spans="1:21" ht="11.25" customHeight="1">
      <c r="A6" s="76"/>
      <c r="B6" s="76"/>
      <c r="C6" s="76"/>
      <c r="D6" s="76"/>
      <c r="E6" s="76"/>
      <c r="F6" s="76"/>
      <c r="G6" s="76"/>
      <c r="H6" s="76"/>
      <c r="I6" s="76"/>
      <c r="J6" s="76"/>
      <c r="K6" s="76"/>
      <c r="L6" s="118"/>
      <c r="M6" s="116"/>
      <c r="N6" s="116"/>
      <c r="O6" s="116"/>
      <c r="P6" s="116"/>
      <c r="Q6" s="116"/>
      <c r="R6" s="116"/>
      <c r="S6" s="116"/>
      <c r="T6" s="116"/>
      <c r="U6" s="116"/>
    </row>
    <row r="7" spans="1:21" ht="11.25" customHeight="1">
      <c r="A7" s="76" t="s">
        <v>4</v>
      </c>
      <c r="B7" s="76"/>
      <c r="C7" s="76"/>
      <c r="D7" s="76"/>
      <c r="E7" s="76"/>
      <c r="F7" s="76"/>
      <c r="G7" s="76"/>
      <c r="H7" s="76"/>
      <c r="I7" s="76"/>
      <c r="J7" s="76"/>
      <c r="K7" s="76"/>
      <c r="L7" s="118"/>
      <c r="M7" s="116"/>
      <c r="N7" s="116"/>
      <c r="O7" s="116"/>
      <c r="P7" s="116"/>
      <c r="Q7" s="116"/>
      <c r="R7" s="116"/>
      <c r="S7" s="116"/>
      <c r="T7" s="116"/>
      <c r="U7" s="116"/>
    </row>
    <row r="8" spans="1:21" ht="11.25" customHeight="1">
      <c r="A8" s="76"/>
      <c r="B8" s="76"/>
      <c r="C8" s="76"/>
      <c r="D8" s="76"/>
      <c r="E8" s="76"/>
      <c r="F8" s="76"/>
      <c r="G8" s="76"/>
      <c r="H8" s="76"/>
      <c r="I8" s="76"/>
      <c r="J8" s="76"/>
      <c r="K8" s="76"/>
      <c r="L8" s="118"/>
      <c r="M8" s="116"/>
      <c r="N8" s="116"/>
      <c r="O8" s="116"/>
      <c r="P8" s="116"/>
      <c r="Q8" s="116"/>
      <c r="R8" s="116"/>
      <c r="S8" s="116"/>
      <c r="T8" s="116"/>
      <c r="U8" s="116"/>
    </row>
    <row r="9" spans="1:21" ht="11.25" customHeight="1">
      <c r="A9" s="76" t="s">
        <v>5</v>
      </c>
      <c r="B9" s="76"/>
      <c r="C9" s="76"/>
      <c r="D9" s="76"/>
      <c r="E9" s="76"/>
      <c r="F9" s="76"/>
      <c r="G9" s="76"/>
      <c r="H9" s="76"/>
      <c r="I9" s="76"/>
      <c r="J9" s="76"/>
      <c r="K9" s="76"/>
      <c r="L9" s="118"/>
      <c r="M9" s="116"/>
      <c r="N9" s="116"/>
      <c r="O9" s="116"/>
      <c r="P9" s="116"/>
      <c r="Q9" s="116"/>
      <c r="R9" s="116"/>
      <c r="S9" s="116"/>
      <c r="T9" s="116"/>
      <c r="U9" s="116"/>
    </row>
    <row r="10" spans="1:21" ht="11.25" customHeight="1">
      <c r="A10" s="76"/>
      <c r="B10" s="76"/>
      <c r="C10" s="76"/>
      <c r="D10" s="76"/>
      <c r="E10" s="76"/>
      <c r="F10" s="76"/>
      <c r="G10" s="76"/>
      <c r="H10" s="76"/>
      <c r="I10" s="76"/>
      <c r="J10" s="76"/>
      <c r="K10" s="76"/>
      <c r="L10" s="118"/>
      <c r="M10" s="116"/>
      <c r="N10" s="116"/>
      <c r="O10" s="116"/>
      <c r="P10" s="116"/>
      <c r="Q10" s="116"/>
      <c r="R10" s="116"/>
      <c r="S10" s="116"/>
      <c r="T10" s="116"/>
      <c r="U10" s="116"/>
    </row>
    <row r="11" spans="1:21" ht="11.25" customHeight="1">
      <c r="A11" s="76"/>
      <c r="B11" s="76"/>
      <c r="C11" s="76"/>
      <c r="D11" s="76"/>
      <c r="E11" s="76"/>
      <c r="F11" s="76"/>
      <c r="G11" s="76"/>
      <c r="H11" s="76"/>
      <c r="I11" s="76"/>
      <c r="J11" s="76"/>
      <c r="K11" s="76"/>
      <c r="L11" s="118"/>
      <c r="M11" s="116"/>
      <c r="N11" s="116"/>
      <c r="O11" s="116"/>
      <c r="P11" s="116"/>
      <c r="Q11" s="116"/>
      <c r="R11" s="116"/>
      <c r="S11" s="116"/>
      <c r="T11" s="116"/>
      <c r="U11" s="116"/>
    </row>
    <row r="12" spans="1:21" ht="11.25" customHeight="1">
      <c r="A12" s="76" t="s">
        <v>6</v>
      </c>
      <c r="B12" s="76"/>
      <c r="C12" s="76"/>
      <c r="D12" s="76"/>
      <c r="E12" s="76"/>
      <c r="F12" s="76"/>
      <c r="G12" s="76"/>
      <c r="H12" s="76"/>
      <c r="I12" s="76"/>
      <c r="J12" s="76"/>
      <c r="K12" s="76"/>
      <c r="L12" s="118"/>
      <c r="M12" s="116"/>
      <c r="N12" s="116"/>
      <c r="O12" s="116"/>
      <c r="P12" s="116"/>
      <c r="Q12" s="116"/>
      <c r="R12" s="116"/>
      <c r="S12" s="116"/>
      <c r="T12" s="116"/>
      <c r="U12" s="116"/>
    </row>
    <row r="13" spans="1:21" ht="11.25" customHeight="1">
      <c r="A13" s="76"/>
      <c r="B13" s="76"/>
      <c r="C13" s="76"/>
      <c r="D13" s="76"/>
      <c r="E13" s="76"/>
      <c r="F13" s="76"/>
      <c r="G13" s="76"/>
      <c r="H13" s="76"/>
      <c r="I13" s="76"/>
      <c r="J13" s="76"/>
      <c r="K13" s="76"/>
      <c r="L13" s="118"/>
      <c r="M13" s="116"/>
      <c r="N13" s="116"/>
      <c r="O13" s="116"/>
      <c r="P13" s="116"/>
      <c r="Q13" s="116"/>
      <c r="R13" s="116"/>
      <c r="S13" s="116"/>
      <c r="T13" s="116"/>
      <c r="U13" s="116"/>
    </row>
    <row r="14" spans="1:21" ht="11.25" customHeight="1">
      <c r="A14" s="76" t="s">
        <v>7</v>
      </c>
      <c r="B14" s="76"/>
      <c r="C14" s="76"/>
      <c r="D14" s="76"/>
      <c r="E14" s="76"/>
      <c r="F14" s="76"/>
      <c r="G14" s="76"/>
      <c r="H14" s="76"/>
      <c r="I14" s="76"/>
      <c r="J14" s="76"/>
      <c r="K14" s="76"/>
      <c r="L14" s="118"/>
      <c r="M14" s="116"/>
      <c r="N14" s="116"/>
      <c r="O14" s="116"/>
      <c r="P14" s="116"/>
      <c r="Q14" s="116"/>
      <c r="R14" s="116"/>
      <c r="S14" s="116"/>
      <c r="T14" s="116"/>
      <c r="U14" s="116"/>
    </row>
    <row r="15" spans="1:21" ht="11.25" customHeight="1">
      <c r="A15" s="76" t="s">
        <v>143</v>
      </c>
      <c r="B15" s="76"/>
      <c r="C15" s="76"/>
      <c r="D15" s="76"/>
      <c r="E15" s="76"/>
      <c r="F15" s="76"/>
      <c r="G15" s="76"/>
      <c r="H15" s="76"/>
      <c r="I15" s="76"/>
      <c r="J15" s="76"/>
      <c r="K15" s="76"/>
      <c r="L15" s="118"/>
      <c r="M15" s="116"/>
      <c r="N15" s="116"/>
      <c r="O15" s="116"/>
      <c r="P15" s="116"/>
      <c r="Q15" s="116"/>
      <c r="R15" s="116"/>
      <c r="S15" s="116"/>
      <c r="T15" s="116"/>
      <c r="U15" s="116"/>
    </row>
    <row r="16" spans="1:21" ht="11.25" customHeight="1">
      <c r="A16" s="76"/>
      <c r="B16" s="76"/>
      <c r="C16" s="76"/>
      <c r="D16" s="76"/>
      <c r="E16" s="76"/>
      <c r="F16" s="76"/>
      <c r="G16" s="76"/>
      <c r="H16" s="76"/>
      <c r="I16" s="76"/>
      <c r="J16" s="76"/>
      <c r="K16" s="76"/>
      <c r="L16" s="118"/>
      <c r="M16" s="116"/>
      <c r="N16" s="116"/>
      <c r="O16" s="116"/>
      <c r="P16" s="116"/>
      <c r="Q16" s="116"/>
      <c r="R16" s="116"/>
      <c r="S16" s="116"/>
      <c r="T16" s="116"/>
      <c r="U16" s="116"/>
    </row>
    <row r="17" spans="1:21" ht="11.25" customHeight="1">
      <c r="A17" s="76"/>
      <c r="B17" s="76"/>
      <c r="C17" s="76"/>
      <c r="D17" s="76"/>
      <c r="E17" s="76"/>
      <c r="F17" s="76"/>
      <c r="G17" s="76"/>
      <c r="H17" s="76"/>
      <c r="I17" s="76"/>
      <c r="J17" s="76"/>
      <c r="K17" s="76"/>
      <c r="L17" s="118"/>
      <c r="M17" s="116"/>
      <c r="N17" s="116"/>
      <c r="O17" s="116"/>
      <c r="P17" s="116"/>
      <c r="Q17" s="116"/>
      <c r="R17" s="116"/>
      <c r="S17" s="116"/>
      <c r="T17" s="116"/>
      <c r="U17" s="116"/>
    </row>
    <row r="18" spans="1:21" ht="11.25" customHeight="1">
      <c r="A18" s="77"/>
      <c r="B18" s="37"/>
      <c r="C18" s="37"/>
      <c r="D18" s="37"/>
      <c r="E18" s="37"/>
      <c r="F18" s="37"/>
      <c r="G18" s="37"/>
      <c r="H18" s="69"/>
      <c r="I18" s="69"/>
      <c r="J18" s="69"/>
      <c r="K18" s="78" t="s">
        <v>9</v>
      </c>
      <c r="L18" s="118"/>
      <c r="M18" s="116"/>
      <c r="N18" s="116"/>
      <c r="O18" s="116"/>
      <c r="P18" s="116"/>
      <c r="Q18" s="116"/>
      <c r="R18" s="116"/>
      <c r="S18" s="116"/>
      <c r="T18" s="116"/>
      <c r="U18" s="116"/>
    </row>
    <row r="19" spans="1:21" ht="11.25" customHeight="1">
      <c r="A19" s="79"/>
      <c r="B19" s="80" t="s">
        <v>128</v>
      </c>
      <c r="C19" s="80"/>
      <c r="D19" s="80"/>
      <c r="E19" s="80" t="s">
        <v>128</v>
      </c>
      <c r="F19" s="80"/>
      <c r="G19" s="80"/>
      <c r="H19" s="80"/>
      <c r="I19" s="80"/>
      <c r="J19" s="80"/>
      <c r="K19" s="80"/>
      <c r="L19" s="118"/>
      <c r="M19" s="116"/>
      <c r="N19" s="116"/>
      <c r="O19" s="116"/>
      <c r="P19" s="116"/>
      <c r="Q19" s="116"/>
      <c r="R19" s="116"/>
      <c r="S19" s="116"/>
      <c r="T19" s="116"/>
      <c r="U19" s="116"/>
    </row>
    <row r="20" spans="1:21" ht="11.25" customHeight="1">
      <c r="A20" s="81" t="s">
        <v>12</v>
      </c>
      <c r="B20" s="82"/>
      <c r="C20" s="37"/>
      <c r="D20" s="37"/>
      <c r="E20" s="83"/>
      <c r="F20" s="82"/>
      <c r="G20" s="37"/>
      <c r="H20" s="83"/>
      <c r="I20" s="82"/>
      <c r="J20" s="37"/>
      <c r="K20" s="83"/>
      <c r="M20" s="116"/>
      <c r="N20" s="116"/>
      <c r="O20" s="116" t="s">
        <v>139</v>
      </c>
      <c r="P20" s="116"/>
      <c r="Q20" s="116"/>
      <c r="R20" s="116"/>
      <c r="S20" s="116"/>
      <c r="T20" s="116"/>
      <c r="U20" s="116"/>
    </row>
    <row r="21" spans="1:21" ht="11.25" customHeight="1">
      <c r="A21" s="84" t="s">
        <v>16</v>
      </c>
      <c r="B21" s="85" t="s">
        <v>17</v>
      </c>
      <c r="C21" s="85"/>
      <c r="D21" s="86"/>
      <c r="E21" s="87"/>
      <c r="F21" s="85"/>
      <c r="G21" s="88" t="s">
        <v>18</v>
      </c>
      <c r="H21" s="89"/>
      <c r="I21" s="61"/>
      <c r="J21" s="69" t="s">
        <v>129</v>
      </c>
      <c r="K21" s="49"/>
      <c r="M21" s="116"/>
      <c r="N21" s="116"/>
      <c r="O21" s="116"/>
      <c r="P21" s="116"/>
      <c r="Q21" s="116"/>
      <c r="R21" s="116"/>
      <c r="S21" s="116"/>
      <c r="T21" s="116"/>
      <c r="U21" s="116"/>
    </row>
    <row r="22" spans="1:21" ht="11.25" customHeight="1">
      <c r="A22" s="85" t="s">
        <v>20</v>
      </c>
      <c r="B22" s="90" t="s">
        <v>23</v>
      </c>
      <c r="C22" s="90" t="s">
        <v>24</v>
      </c>
      <c r="D22" s="91"/>
      <c r="E22" s="92"/>
      <c r="F22" s="93" t="s">
        <v>130</v>
      </c>
      <c r="G22" s="93"/>
      <c r="H22" s="93"/>
      <c r="I22" s="91"/>
      <c r="J22" s="69"/>
      <c r="K22" s="92"/>
      <c r="M22" s="116"/>
      <c r="N22" s="116"/>
      <c r="O22" s="116"/>
      <c r="P22" s="116"/>
      <c r="Q22" s="116"/>
      <c r="R22" s="116"/>
      <c r="S22" s="116"/>
      <c r="T22" s="116"/>
      <c r="U22" s="116"/>
    </row>
    <row r="23" spans="1:21" ht="11.25" customHeight="1">
      <c r="A23" s="94"/>
      <c r="B23" s="84" t="s">
        <v>144</v>
      </c>
      <c r="C23" s="84"/>
      <c r="D23" s="95" t="s">
        <v>132</v>
      </c>
      <c r="E23" s="94" t="s">
        <v>26</v>
      </c>
      <c r="F23" s="15" t="s">
        <v>144</v>
      </c>
      <c r="G23" s="43" t="s">
        <v>132</v>
      </c>
      <c r="H23" s="15" t="s">
        <v>26</v>
      </c>
      <c r="I23" s="15" t="s">
        <v>144</v>
      </c>
      <c r="J23" s="43" t="s">
        <v>132</v>
      </c>
      <c r="K23" s="43" t="s">
        <v>129</v>
      </c>
      <c r="M23" s="116"/>
      <c r="N23" s="116"/>
      <c r="O23" s="116"/>
      <c r="P23" s="116"/>
      <c r="Q23" s="116"/>
      <c r="R23" s="116"/>
      <c r="S23" s="116"/>
      <c r="T23" s="116"/>
      <c r="U23" s="116"/>
    </row>
    <row r="24" spans="1:21" ht="11.25" customHeight="1">
      <c r="A24" s="96"/>
      <c r="B24" s="38"/>
      <c r="C24" s="38"/>
      <c r="D24" s="97"/>
      <c r="E24" s="98"/>
      <c r="F24" s="38"/>
      <c r="G24" s="98"/>
      <c r="H24" s="98"/>
      <c r="I24" s="98"/>
      <c r="J24" s="98"/>
      <c r="K24" s="98"/>
      <c r="M24" s="116"/>
      <c r="N24" s="116"/>
      <c r="O24" s="116"/>
      <c r="P24" s="116"/>
      <c r="Q24" s="116"/>
      <c r="R24" s="116"/>
      <c r="S24" s="116"/>
      <c r="T24" s="116"/>
      <c r="U24" s="116"/>
    </row>
    <row r="25" spans="1:21" ht="11.25" customHeight="1">
      <c r="A25" s="99" t="s">
        <v>27</v>
      </c>
      <c r="B25" s="42">
        <v>1425</v>
      </c>
      <c r="C25" s="42">
        <v>23</v>
      </c>
      <c r="D25" s="100">
        <v>3908</v>
      </c>
      <c r="E25" s="99">
        <f aca="true" t="shared" si="0" ref="E25:E29">SUM(B25:D25)</f>
        <v>5356</v>
      </c>
      <c r="F25" s="42">
        <v>762</v>
      </c>
      <c r="G25" s="101">
        <v>1177</v>
      </c>
      <c r="H25" s="43">
        <f aca="true" t="shared" si="1" ref="H25:H120">SUM(F25:G25)</f>
        <v>1939</v>
      </c>
      <c r="I25" s="43">
        <f aca="true" t="shared" si="2" ref="I25:I120">SUM(B25+C25+F25)</f>
        <v>2210</v>
      </c>
      <c r="J25" s="43">
        <f>D25+G25</f>
        <v>5085</v>
      </c>
      <c r="K25" s="43">
        <f aca="true" t="shared" si="3" ref="K25:K120">SUM(I25:J25)</f>
        <v>7295</v>
      </c>
      <c r="M25" s="116"/>
      <c r="N25" s="116"/>
      <c r="O25" s="116"/>
      <c r="P25" s="116"/>
      <c r="Q25" s="116"/>
      <c r="R25" s="116"/>
      <c r="S25" s="116"/>
      <c r="T25" s="116"/>
      <c r="U25" s="116"/>
    </row>
    <row r="26" spans="1:21" ht="11.25" customHeight="1">
      <c r="A26" s="99" t="s">
        <v>28</v>
      </c>
      <c r="B26" s="42">
        <v>7869</v>
      </c>
      <c r="C26" s="42">
        <v>0</v>
      </c>
      <c r="D26" s="100">
        <v>14151</v>
      </c>
      <c r="E26" s="99">
        <f t="shared" si="0"/>
        <v>22020</v>
      </c>
      <c r="F26" s="42">
        <v>993</v>
      </c>
      <c r="G26" s="101">
        <v>1900</v>
      </c>
      <c r="H26" s="43">
        <f t="shared" si="1"/>
        <v>2893</v>
      </c>
      <c r="I26" s="43">
        <f t="shared" si="2"/>
        <v>8862</v>
      </c>
      <c r="J26" s="43">
        <f aca="true" t="shared" si="4" ref="J26:J120">SUM(D26+G26)</f>
        <v>16051</v>
      </c>
      <c r="K26" s="43">
        <f t="shared" si="3"/>
        <v>24913</v>
      </c>
      <c r="M26" s="116"/>
      <c r="N26" s="116"/>
      <c r="O26" s="116"/>
      <c r="P26" s="116"/>
      <c r="Q26" s="116"/>
      <c r="R26" s="116"/>
      <c r="S26" s="116"/>
      <c r="T26" s="116"/>
      <c r="U26" s="116"/>
    </row>
    <row r="27" spans="1:21" ht="11.25" customHeight="1">
      <c r="A27" s="99" t="s">
        <v>29</v>
      </c>
      <c r="B27" s="42">
        <v>1318</v>
      </c>
      <c r="C27" s="42">
        <v>5</v>
      </c>
      <c r="D27" s="100">
        <v>4275</v>
      </c>
      <c r="E27" s="99">
        <f t="shared" si="0"/>
        <v>5598</v>
      </c>
      <c r="F27" s="42">
        <v>116</v>
      </c>
      <c r="G27" s="101">
        <v>1609</v>
      </c>
      <c r="H27" s="43">
        <f t="shared" si="1"/>
        <v>1725</v>
      </c>
      <c r="I27" s="43">
        <f t="shared" si="2"/>
        <v>1439</v>
      </c>
      <c r="J27" s="43">
        <f t="shared" si="4"/>
        <v>5884</v>
      </c>
      <c r="K27" s="43">
        <f t="shared" si="3"/>
        <v>7323</v>
      </c>
      <c r="M27" s="116"/>
      <c r="N27" s="116"/>
      <c r="O27" s="116"/>
      <c r="P27" s="116"/>
      <c r="Q27" s="116"/>
      <c r="R27" s="116"/>
      <c r="S27" s="116"/>
      <c r="T27" s="116"/>
      <c r="U27" s="116"/>
    </row>
    <row r="28" spans="1:21" ht="11.25" customHeight="1">
      <c r="A28" s="99" t="s">
        <v>30</v>
      </c>
      <c r="B28" s="42">
        <v>685</v>
      </c>
      <c r="C28" s="42">
        <v>1286</v>
      </c>
      <c r="D28" s="100">
        <v>7085</v>
      </c>
      <c r="E28" s="99">
        <f t="shared" si="0"/>
        <v>9056</v>
      </c>
      <c r="F28" s="42">
        <v>361</v>
      </c>
      <c r="G28" s="101">
        <v>1878</v>
      </c>
      <c r="H28" s="43">
        <f t="shared" si="1"/>
        <v>2239</v>
      </c>
      <c r="I28" s="43">
        <f t="shared" si="2"/>
        <v>2332</v>
      </c>
      <c r="J28" s="43">
        <f t="shared" si="4"/>
        <v>8963</v>
      </c>
      <c r="K28" s="43">
        <f t="shared" si="3"/>
        <v>11295</v>
      </c>
      <c r="M28" s="116"/>
      <c r="N28" s="116"/>
      <c r="O28" s="116"/>
      <c r="P28" s="116"/>
      <c r="Q28" s="116"/>
      <c r="R28" s="116"/>
      <c r="S28" s="116"/>
      <c r="T28" s="116"/>
      <c r="U28" s="116"/>
    </row>
    <row r="29" spans="1:21" ht="11.25" customHeight="1">
      <c r="A29" s="99" t="s">
        <v>31</v>
      </c>
      <c r="B29" s="42">
        <v>0</v>
      </c>
      <c r="C29" s="42">
        <v>150</v>
      </c>
      <c r="D29" s="100">
        <v>1755</v>
      </c>
      <c r="E29" s="99">
        <f t="shared" si="0"/>
        <v>1905</v>
      </c>
      <c r="F29" s="42">
        <v>40</v>
      </c>
      <c r="G29" s="101">
        <v>41</v>
      </c>
      <c r="H29" s="43">
        <f t="shared" si="1"/>
        <v>81</v>
      </c>
      <c r="I29" s="43">
        <f t="shared" si="2"/>
        <v>190</v>
      </c>
      <c r="J29" s="43">
        <f t="shared" si="4"/>
        <v>1796</v>
      </c>
      <c r="K29" s="43">
        <f t="shared" si="3"/>
        <v>1986</v>
      </c>
      <c r="M29" s="116"/>
      <c r="N29" s="116"/>
      <c r="O29" s="116"/>
      <c r="P29" s="116"/>
      <c r="Q29" s="116"/>
      <c r="R29" s="116"/>
      <c r="S29" s="116"/>
      <c r="T29" s="116"/>
      <c r="U29" s="116"/>
    </row>
    <row r="30" spans="1:21" ht="11.25" customHeight="1">
      <c r="A30" s="99" t="s">
        <v>32</v>
      </c>
      <c r="B30" s="42"/>
      <c r="C30" s="42"/>
      <c r="D30" s="100"/>
      <c r="E30" s="99"/>
      <c r="F30" s="42"/>
      <c r="G30" s="101">
        <v>0</v>
      </c>
      <c r="H30" s="43">
        <f t="shared" si="1"/>
        <v>0</v>
      </c>
      <c r="I30" s="43">
        <f t="shared" si="2"/>
        <v>0</v>
      </c>
      <c r="J30" s="43">
        <f t="shared" si="4"/>
        <v>0</v>
      </c>
      <c r="K30" s="43">
        <f t="shared" si="3"/>
        <v>0</v>
      </c>
      <c r="M30" s="116"/>
      <c r="N30" s="116"/>
      <c r="O30" s="116"/>
      <c r="P30" s="116"/>
      <c r="Q30" s="116"/>
      <c r="R30" s="116"/>
      <c r="S30" s="116"/>
      <c r="T30" s="116"/>
      <c r="U30" s="116"/>
    </row>
    <row r="31" spans="1:21" ht="11.25" customHeight="1">
      <c r="A31" s="99" t="s">
        <v>33</v>
      </c>
      <c r="B31" s="42">
        <v>7134</v>
      </c>
      <c r="C31" s="42">
        <v>40835</v>
      </c>
      <c r="D31" s="100">
        <v>160725</v>
      </c>
      <c r="E31" s="99">
        <f aca="true" t="shared" si="5" ref="E31:E120">SUM(B31:D31)</f>
        <v>208694</v>
      </c>
      <c r="F31" s="42">
        <v>4448</v>
      </c>
      <c r="G31" s="101">
        <v>15608</v>
      </c>
      <c r="H31" s="43">
        <f t="shared" si="1"/>
        <v>20056</v>
      </c>
      <c r="I31" s="43">
        <f t="shared" si="2"/>
        <v>52417</v>
      </c>
      <c r="J31" s="43">
        <f t="shared" si="4"/>
        <v>176333</v>
      </c>
      <c r="K31" s="43">
        <f t="shared" si="3"/>
        <v>228750</v>
      </c>
      <c r="M31" s="116"/>
      <c r="N31" s="116"/>
      <c r="O31" s="116"/>
      <c r="P31" s="116"/>
      <c r="Q31" s="116"/>
      <c r="R31" s="116"/>
      <c r="S31" s="116"/>
      <c r="T31" s="116"/>
      <c r="U31" s="116"/>
    </row>
    <row r="32" spans="1:21" ht="11.25" customHeight="1">
      <c r="A32" s="99" t="s">
        <v>34</v>
      </c>
      <c r="B32" s="42"/>
      <c r="C32" s="42">
        <v>0</v>
      </c>
      <c r="D32" s="100">
        <v>0</v>
      </c>
      <c r="E32" s="99">
        <f t="shared" si="5"/>
        <v>0</v>
      </c>
      <c r="F32" s="42"/>
      <c r="G32" s="101">
        <v>0</v>
      </c>
      <c r="H32" s="43">
        <f t="shared" si="1"/>
        <v>0</v>
      </c>
      <c r="I32" s="43">
        <f t="shared" si="2"/>
        <v>0</v>
      </c>
      <c r="J32" s="43">
        <f t="shared" si="4"/>
        <v>0</v>
      </c>
      <c r="K32" s="43">
        <f t="shared" si="3"/>
        <v>0</v>
      </c>
      <c r="M32" s="116"/>
      <c r="N32" s="116"/>
      <c r="O32" s="116"/>
      <c r="P32" s="116"/>
      <c r="Q32" s="116"/>
      <c r="R32" s="116"/>
      <c r="S32" s="116"/>
      <c r="T32" s="116"/>
      <c r="U32" s="116"/>
    </row>
    <row r="33" spans="1:21" ht="11.25" customHeight="1">
      <c r="A33" s="99" t="s">
        <v>35</v>
      </c>
      <c r="B33" s="42">
        <v>0</v>
      </c>
      <c r="C33" s="42">
        <v>133</v>
      </c>
      <c r="D33" s="100">
        <v>371</v>
      </c>
      <c r="E33" s="99">
        <f t="shared" si="5"/>
        <v>504</v>
      </c>
      <c r="F33" s="42">
        <v>0</v>
      </c>
      <c r="G33" s="101">
        <v>4</v>
      </c>
      <c r="H33" s="43">
        <f t="shared" si="1"/>
        <v>4</v>
      </c>
      <c r="I33" s="43">
        <f t="shared" si="2"/>
        <v>133</v>
      </c>
      <c r="J33" s="43">
        <f t="shared" si="4"/>
        <v>375</v>
      </c>
      <c r="K33" s="43">
        <f t="shared" si="3"/>
        <v>508</v>
      </c>
      <c r="M33" s="116"/>
      <c r="N33" s="116"/>
      <c r="O33" s="116"/>
      <c r="P33" s="116"/>
      <c r="Q33" s="116"/>
      <c r="R33" s="116"/>
      <c r="S33" s="116"/>
      <c r="T33" s="116"/>
      <c r="U33" s="116"/>
    </row>
    <row r="34" spans="1:21" ht="11.25" customHeight="1">
      <c r="A34" s="99" t="s">
        <v>36</v>
      </c>
      <c r="B34" s="42">
        <v>53990</v>
      </c>
      <c r="C34" s="42">
        <v>0</v>
      </c>
      <c r="D34" s="100">
        <v>46301</v>
      </c>
      <c r="E34" s="99">
        <f t="shared" si="5"/>
        <v>100291</v>
      </c>
      <c r="F34" s="42">
        <v>7538</v>
      </c>
      <c r="G34" s="101">
        <v>11084</v>
      </c>
      <c r="H34" s="43">
        <f t="shared" si="1"/>
        <v>18622</v>
      </c>
      <c r="I34" s="43">
        <f t="shared" si="2"/>
        <v>61528</v>
      </c>
      <c r="J34" s="43">
        <f t="shared" si="4"/>
        <v>57385</v>
      </c>
      <c r="K34" s="43">
        <f t="shared" si="3"/>
        <v>118913</v>
      </c>
      <c r="M34" s="116"/>
      <c r="N34" s="116"/>
      <c r="O34" s="116"/>
      <c r="P34" s="116"/>
      <c r="Q34" s="116"/>
      <c r="R34" s="116"/>
      <c r="S34" s="116"/>
      <c r="T34" s="116"/>
      <c r="U34" s="116"/>
    </row>
    <row r="35" spans="1:21" ht="11.25" customHeight="1">
      <c r="A35" s="99" t="s">
        <v>37</v>
      </c>
      <c r="B35" s="42">
        <v>45116</v>
      </c>
      <c r="C35" s="42">
        <v>165571</v>
      </c>
      <c r="D35" s="100">
        <v>692865</v>
      </c>
      <c r="E35" s="99">
        <f t="shared" si="5"/>
        <v>903552</v>
      </c>
      <c r="F35" s="42">
        <v>41031</v>
      </c>
      <c r="G35" s="101">
        <v>90977</v>
      </c>
      <c r="H35" s="43">
        <f t="shared" si="1"/>
        <v>132008</v>
      </c>
      <c r="I35" s="43">
        <f t="shared" si="2"/>
        <v>251718</v>
      </c>
      <c r="J35" s="43">
        <f t="shared" si="4"/>
        <v>783842</v>
      </c>
      <c r="K35" s="43">
        <f t="shared" si="3"/>
        <v>1035560</v>
      </c>
      <c r="M35" s="116"/>
      <c r="N35" s="116"/>
      <c r="O35" s="116"/>
      <c r="P35" s="116"/>
      <c r="Q35" s="116"/>
      <c r="R35" s="116"/>
      <c r="S35" s="116"/>
      <c r="T35" s="116"/>
      <c r="U35" s="116"/>
    </row>
    <row r="36" spans="1:21" ht="11.25" customHeight="1">
      <c r="A36" s="99" t="s">
        <v>38</v>
      </c>
      <c r="B36" s="42">
        <v>445</v>
      </c>
      <c r="C36" s="42">
        <v>321</v>
      </c>
      <c r="D36" s="100">
        <v>3775</v>
      </c>
      <c r="E36" s="99">
        <f t="shared" si="5"/>
        <v>4541</v>
      </c>
      <c r="F36" s="42">
        <v>127</v>
      </c>
      <c r="G36" s="101">
        <v>467</v>
      </c>
      <c r="H36" s="43">
        <f t="shared" si="1"/>
        <v>594</v>
      </c>
      <c r="I36" s="43">
        <f t="shared" si="2"/>
        <v>893</v>
      </c>
      <c r="J36" s="43">
        <f t="shared" si="4"/>
        <v>4242</v>
      </c>
      <c r="K36" s="43">
        <f t="shared" si="3"/>
        <v>5135</v>
      </c>
      <c r="M36" s="116"/>
      <c r="N36" s="116"/>
      <c r="O36" s="116"/>
      <c r="P36" s="116"/>
      <c r="Q36" s="116"/>
      <c r="R36" s="116"/>
      <c r="S36" s="116"/>
      <c r="T36" s="116"/>
      <c r="U36" s="116"/>
    </row>
    <row r="37" spans="1:21" ht="11.25" customHeight="1">
      <c r="A37" s="99" t="s">
        <v>39</v>
      </c>
      <c r="B37" s="42">
        <v>10482</v>
      </c>
      <c r="C37" s="42">
        <v>10379</v>
      </c>
      <c r="D37" s="100">
        <v>85488</v>
      </c>
      <c r="E37" s="99">
        <f t="shared" si="5"/>
        <v>106349</v>
      </c>
      <c r="F37" s="42">
        <v>863</v>
      </c>
      <c r="G37" s="101">
        <v>7014</v>
      </c>
      <c r="H37" s="43">
        <f t="shared" si="1"/>
        <v>7877</v>
      </c>
      <c r="I37" s="43">
        <f t="shared" si="2"/>
        <v>21724</v>
      </c>
      <c r="J37" s="43">
        <f t="shared" si="4"/>
        <v>92502</v>
      </c>
      <c r="K37" s="43">
        <f t="shared" si="3"/>
        <v>114226</v>
      </c>
      <c r="M37" s="116"/>
      <c r="N37" s="116"/>
      <c r="O37" s="116"/>
      <c r="P37" s="116"/>
      <c r="Q37" s="116"/>
      <c r="R37" s="116"/>
      <c r="S37" s="116"/>
      <c r="T37" s="116"/>
      <c r="U37" s="116"/>
    </row>
    <row r="38" spans="1:2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c r="M38" s="116"/>
      <c r="N38" s="116"/>
      <c r="O38" s="116"/>
      <c r="P38" s="116"/>
      <c r="Q38" s="116"/>
      <c r="R38" s="116"/>
      <c r="S38" s="116"/>
      <c r="T38" s="116"/>
      <c r="U38" s="116"/>
    </row>
    <row r="39" spans="1:21" ht="11.25" customHeight="1">
      <c r="A39" s="99" t="s">
        <v>41</v>
      </c>
      <c r="B39" s="42">
        <v>1</v>
      </c>
      <c r="C39" s="42">
        <v>2</v>
      </c>
      <c r="D39" s="100">
        <v>43</v>
      </c>
      <c r="E39" s="99">
        <f t="shared" si="5"/>
        <v>46</v>
      </c>
      <c r="F39" s="42">
        <v>0</v>
      </c>
      <c r="G39" s="101">
        <v>1</v>
      </c>
      <c r="H39" s="43">
        <f t="shared" si="1"/>
        <v>1</v>
      </c>
      <c r="I39" s="43">
        <f t="shared" si="2"/>
        <v>3</v>
      </c>
      <c r="J39" s="43">
        <f t="shared" si="4"/>
        <v>44</v>
      </c>
      <c r="K39" s="43">
        <f t="shared" si="3"/>
        <v>47</v>
      </c>
      <c r="M39" s="116"/>
      <c r="N39" s="116"/>
      <c r="O39" s="116"/>
      <c r="P39" s="116"/>
      <c r="Q39" s="116"/>
      <c r="R39" s="116"/>
      <c r="S39" s="116"/>
      <c r="T39" s="116"/>
      <c r="U39" s="116"/>
    </row>
    <row r="40" spans="1:21" ht="11.25" customHeight="1">
      <c r="A40" s="99" t="s">
        <v>42</v>
      </c>
      <c r="B40" s="42">
        <v>975929</v>
      </c>
      <c r="C40" s="42">
        <v>89396</v>
      </c>
      <c r="D40" s="100">
        <v>520436</v>
      </c>
      <c r="E40" s="99">
        <f t="shared" si="5"/>
        <v>1585761</v>
      </c>
      <c r="F40" s="42">
        <v>10131</v>
      </c>
      <c r="G40" s="101">
        <v>12881</v>
      </c>
      <c r="H40" s="43">
        <f t="shared" si="1"/>
        <v>23012</v>
      </c>
      <c r="I40" s="43">
        <f t="shared" si="2"/>
        <v>1075456</v>
      </c>
      <c r="J40" s="43">
        <f t="shared" si="4"/>
        <v>533317</v>
      </c>
      <c r="K40" s="43">
        <f t="shared" si="3"/>
        <v>1608773</v>
      </c>
      <c r="M40" s="116"/>
      <c r="N40" s="116"/>
      <c r="O40" s="116"/>
      <c r="P40" s="116"/>
      <c r="Q40" s="116"/>
      <c r="R40" s="116"/>
      <c r="S40" s="116"/>
      <c r="T40" s="116"/>
      <c r="U40" s="116"/>
    </row>
    <row r="41" spans="1:21" ht="11.25" customHeight="1">
      <c r="A41" s="99" t="s">
        <v>43</v>
      </c>
      <c r="B41" s="42">
        <v>1094384</v>
      </c>
      <c r="C41" s="42">
        <v>12777</v>
      </c>
      <c r="D41" s="100">
        <v>285931</v>
      </c>
      <c r="E41" s="99">
        <f t="shared" si="5"/>
        <v>1393092</v>
      </c>
      <c r="F41" s="42">
        <v>43285</v>
      </c>
      <c r="G41" s="101">
        <v>142064</v>
      </c>
      <c r="H41" s="43">
        <f t="shared" si="1"/>
        <v>185349</v>
      </c>
      <c r="I41" s="43">
        <f t="shared" si="2"/>
        <v>1150446</v>
      </c>
      <c r="J41" s="43">
        <f t="shared" si="4"/>
        <v>427995</v>
      </c>
      <c r="K41" s="43">
        <f t="shared" si="3"/>
        <v>1578441</v>
      </c>
      <c r="M41" s="116"/>
      <c r="N41" s="116"/>
      <c r="O41" s="116"/>
      <c r="P41" s="116"/>
      <c r="Q41" s="116"/>
      <c r="R41" s="116"/>
      <c r="S41" s="116"/>
      <c r="T41" s="116"/>
      <c r="U41" s="116"/>
    </row>
    <row r="42" spans="1:21" ht="11.25" customHeight="1">
      <c r="A42" s="99" t="s">
        <v>44</v>
      </c>
      <c r="B42" s="42">
        <v>20551</v>
      </c>
      <c r="C42" s="42">
        <v>9</v>
      </c>
      <c r="D42" s="100">
        <v>36881</v>
      </c>
      <c r="E42" s="99">
        <f t="shared" si="5"/>
        <v>57441</v>
      </c>
      <c r="F42" s="42">
        <v>9</v>
      </c>
      <c r="G42" s="101">
        <v>26</v>
      </c>
      <c r="H42" s="43">
        <f t="shared" si="1"/>
        <v>35</v>
      </c>
      <c r="I42" s="43">
        <f t="shared" si="2"/>
        <v>20569</v>
      </c>
      <c r="J42" s="43">
        <f t="shared" si="4"/>
        <v>36907</v>
      </c>
      <c r="K42" s="43">
        <f t="shared" si="3"/>
        <v>57476</v>
      </c>
      <c r="M42" s="116"/>
      <c r="N42" s="116"/>
      <c r="O42" s="116"/>
      <c r="P42" s="116"/>
      <c r="Q42" s="116"/>
      <c r="R42" s="116"/>
      <c r="S42" s="116"/>
      <c r="T42" s="116"/>
      <c r="U42" s="116"/>
    </row>
    <row r="43" spans="1:21" ht="11.25" customHeight="1">
      <c r="A43" s="99" t="s">
        <v>45</v>
      </c>
      <c r="B43" s="42">
        <v>4</v>
      </c>
      <c r="C43" s="42">
        <v>273</v>
      </c>
      <c r="D43" s="100">
        <v>584</v>
      </c>
      <c r="E43" s="99">
        <f t="shared" si="5"/>
        <v>861</v>
      </c>
      <c r="F43" s="42">
        <v>19</v>
      </c>
      <c r="G43" s="101">
        <v>268</v>
      </c>
      <c r="H43" s="43">
        <f t="shared" si="1"/>
        <v>287</v>
      </c>
      <c r="I43" s="43">
        <f t="shared" si="2"/>
        <v>296</v>
      </c>
      <c r="J43" s="43">
        <f t="shared" si="4"/>
        <v>852</v>
      </c>
      <c r="K43" s="43">
        <f t="shared" si="3"/>
        <v>1148</v>
      </c>
      <c r="M43" s="116"/>
      <c r="N43" s="116"/>
      <c r="O43" s="116"/>
      <c r="P43" s="116"/>
      <c r="Q43" s="116"/>
      <c r="R43" s="116"/>
      <c r="S43" s="116"/>
      <c r="T43" s="116"/>
      <c r="U43" s="116"/>
    </row>
    <row r="44" spans="1:21" ht="11.25" customHeight="1">
      <c r="A44" s="99" t="s">
        <v>46</v>
      </c>
      <c r="B44" s="42">
        <v>924</v>
      </c>
      <c r="C44" s="42">
        <v>250</v>
      </c>
      <c r="D44" s="100">
        <v>8526</v>
      </c>
      <c r="E44" s="99">
        <f t="shared" si="5"/>
        <v>9700</v>
      </c>
      <c r="F44" s="42">
        <v>318</v>
      </c>
      <c r="G44" s="101">
        <v>1205</v>
      </c>
      <c r="H44" s="43">
        <f t="shared" si="1"/>
        <v>1523</v>
      </c>
      <c r="I44" s="43">
        <f t="shared" si="2"/>
        <v>1492</v>
      </c>
      <c r="J44" s="43">
        <f t="shared" si="4"/>
        <v>9731</v>
      </c>
      <c r="K44" s="43">
        <f t="shared" si="3"/>
        <v>11223</v>
      </c>
      <c r="M44" s="116"/>
      <c r="N44" s="116"/>
      <c r="O44" s="116"/>
      <c r="P44" s="116"/>
      <c r="Q44" s="116"/>
      <c r="R44" s="116"/>
      <c r="S44" s="116"/>
      <c r="T44" s="116"/>
      <c r="U44" s="116"/>
    </row>
    <row r="45" spans="1:21" ht="11.25" customHeight="1">
      <c r="A45" s="99" t="s">
        <v>47</v>
      </c>
      <c r="B45" s="42">
        <v>1226</v>
      </c>
      <c r="C45" s="42">
        <v>11733</v>
      </c>
      <c r="D45" s="100">
        <v>39476</v>
      </c>
      <c r="E45" s="99">
        <f t="shared" si="5"/>
        <v>52435</v>
      </c>
      <c r="F45" s="42">
        <v>1832</v>
      </c>
      <c r="G45" s="101">
        <v>6771</v>
      </c>
      <c r="H45" s="43">
        <f t="shared" si="1"/>
        <v>8603</v>
      </c>
      <c r="I45" s="43">
        <f t="shared" si="2"/>
        <v>14791</v>
      </c>
      <c r="J45" s="43">
        <f t="shared" si="4"/>
        <v>46247</v>
      </c>
      <c r="K45" s="43">
        <f t="shared" si="3"/>
        <v>61038</v>
      </c>
      <c r="M45" s="116"/>
      <c r="N45" s="116"/>
      <c r="O45" s="116"/>
      <c r="P45" s="116"/>
      <c r="Q45" s="116"/>
      <c r="R45" s="116"/>
      <c r="S45" s="116"/>
      <c r="T45" s="116"/>
      <c r="U45" s="116"/>
    </row>
    <row r="46" spans="1:21" ht="11.25" customHeight="1">
      <c r="A46" s="99" t="s">
        <v>48</v>
      </c>
      <c r="B46" s="42">
        <v>69309</v>
      </c>
      <c r="C46" s="42">
        <v>0</v>
      </c>
      <c r="D46" s="100">
        <v>73782</v>
      </c>
      <c r="E46" s="99">
        <f t="shared" si="5"/>
        <v>143091</v>
      </c>
      <c r="F46" s="42">
        <v>4</v>
      </c>
      <c r="G46" s="101">
        <v>6</v>
      </c>
      <c r="H46" s="43">
        <f t="shared" si="1"/>
        <v>10</v>
      </c>
      <c r="I46" s="43">
        <f t="shared" si="2"/>
        <v>69313</v>
      </c>
      <c r="J46" s="43">
        <f t="shared" si="4"/>
        <v>73788</v>
      </c>
      <c r="K46" s="43">
        <f t="shared" si="3"/>
        <v>143101</v>
      </c>
      <c r="M46" s="116"/>
      <c r="N46" s="116"/>
      <c r="O46" s="116"/>
      <c r="P46" s="116"/>
      <c r="Q46" s="116"/>
      <c r="R46" s="116"/>
      <c r="S46" s="116"/>
      <c r="T46" s="116"/>
      <c r="U46" s="116"/>
    </row>
    <row r="47" spans="1:21" ht="11.25" customHeight="1">
      <c r="A47" s="99" t="s">
        <v>49</v>
      </c>
      <c r="B47" s="42"/>
      <c r="C47" s="42"/>
      <c r="D47" s="100">
        <v>0</v>
      </c>
      <c r="E47" s="99">
        <f t="shared" si="5"/>
        <v>0</v>
      </c>
      <c r="F47" s="42"/>
      <c r="G47" s="101">
        <v>0</v>
      </c>
      <c r="H47" s="43">
        <f t="shared" si="1"/>
        <v>0</v>
      </c>
      <c r="I47" s="43">
        <f t="shared" si="2"/>
        <v>0</v>
      </c>
      <c r="J47" s="43">
        <f t="shared" si="4"/>
        <v>0</v>
      </c>
      <c r="K47" s="43">
        <f t="shared" si="3"/>
        <v>0</v>
      </c>
      <c r="M47" s="116"/>
      <c r="N47" s="116"/>
      <c r="O47" s="116"/>
      <c r="P47" s="116"/>
      <c r="Q47" s="116"/>
      <c r="R47" s="116"/>
      <c r="S47" s="116"/>
      <c r="T47" s="116"/>
      <c r="U47" s="116"/>
    </row>
    <row r="48" spans="1:21"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c r="M48" s="116"/>
      <c r="N48" s="116"/>
      <c r="O48" s="116"/>
      <c r="P48" s="116"/>
      <c r="Q48" s="116"/>
      <c r="R48" s="116"/>
      <c r="S48" s="116"/>
      <c r="T48" s="116"/>
      <c r="U48" s="116"/>
    </row>
    <row r="49" spans="1:21" ht="11.25" customHeight="1">
      <c r="A49" s="99" t="s">
        <v>51</v>
      </c>
      <c r="B49" s="42">
        <v>29913</v>
      </c>
      <c r="C49" s="42">
        <v>491</v>
      </c>
      <c r="D49" s="100">
        <v>131799</v>
      </c>
      <c r="E49" s="99">
        <f t="shared" si="5"/>
        <v>162203</v>
      </c>
      <c r="F49" s="42">
        <v>837</v>
      </c>
      <c r="G49" s="101">
        <v>7643</v>
      </c>
      <c r="H49" s="43">
        <f t="shared" si="1"/>
        <v>8480</v>
      </c>
      <c r="I49" s="43">
        <f t="shared" si="2"/>
        <v>31241</v>
      </c>
      <c r="J49" s="43">
        <f t="shared" si="4"/>
        <v>139442</v>
      </c>
      <c r="K49" s="43">
        <f t="shared" si="3"/>
        <v>170683</v>
      </c>
      <c r="M49" s="116"/>
      <c r="N49" s="116"/>
      <c r="O49" s="116"/>
      <c r="P49" s="116"/>
      <c r="Q49" s="116"/>
      <c r="R49" s="116"/>
      <c r="S49" s="116"/>
      <c r="T49" s="116"/>
      <c r="U49" s="116"/>
    </row>
    <row r="50" spans="1:21" ht="11.25" customHeight="1">
      <c r="A50" s="99" t="s">
        <v>52</v>
      </c>
      <c r="B50" s="42">
        <v>0</v>
      </c>
      <c r="C50" s="42">
        <v>11</v>
      </c>
      <c r="D50" s="100">
        <v>32</v>
      </c>
      <c r="E50" s="99">
        <f t="shared" si="5"/>
        <v>43</v>
      </c>
      <c r="F50" s="42">
        <v>7</v>
      </c>
      <c r="G50" s="101">
        <v>19</v>
      </c>
      <c r="H50" s="43">
        <f t="shared" si="1"/>
        <v>26</v>
      </c>
      <c r="I50" s="43">
        <f t="shared" si="2"/>
        <v>18</v>
      </c>
      <c r="J50" s="43">
        <f t="shared" si="4"/>
        <v>51</v>
      </c>
      <c r="K50" s="43">
        <f t="shared" si="3"/>
        <v>69</v>
      </c>
      <c r="M50" s="116"/>
      <c r="N50" s="116"/>
      <c r="O50" s="116"/>
      <c r="P50" s="116"/>
      <c r="Q50" s="116"/>
      <c r="R50" s="116"/>
      <c r="S50" s="116"/>
      <c r="T50" s="116"/>
      <c r="U50" s="116"/>
    </row>
    <row r="51" spans="1:21" ht="11.25" customHeight="1">
      <c r="A51" s="99" t="s">
        <v>53</v>
      </c>
      <c r="B51" s="42">
        <v>47884</v>
      </c>
      <c r="C51" s="42">
        <v>7035</v>
      </c>
      <c r="D51" s="100">
        <v>124579</v>
      </c>
      <c r="E51" s="99">
        <f t="shared" si="5"/>
        <v>179498</v>
      </c>
      <c r="F51" s="42">
        <v>2260</v>
      </c>
      <c r="G51" s="101">
        <v>5560</v>
      </c>
      <c r="H51" s="43">
        <f t="shared" si="1"/>
        <v>7820</v>
      </c>
      <c r="I51" s="43">
        <f t="shared" si="2"/>
        <v>57179</v>
      </c>
      <c r="J51" s="43">
        <f t="shared" si="4"/>
        <v>130139</v>
      </c>
      <c r="K51" s="43">
        <f t="shared" si="3"/>
        <v>187318</v>
      </c>
      <c r="M51" s="116"/>
      <c r="N51" s="116"/>
      <c r="O51" s="116"/>
      <c r="P51" s="116"/>
      <c r="Q51" s="116"/>
      <c r="R51" s="116"/>
      <c r="S51" s="116"/>
      <c r="T51" s="116"/>
      <c r="U51" s="116"/>
    </row>
    <row r="52" spans="1:2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c r="M52" s="116"/>
      <c r="N52" s="116"/>
      <c r="O52" s="116"/>
      <c r="P52" s="116"/>
      <c r="Q52" s="116"/>
      <c r="R52" s="116"/>
      <c r="S52" s="116"/>
      <c r="T52" s="116"/>
      <c r="U52" s="116"/>
    </row>
    <row r="53" spans="1:2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c r="M53" s="116"/>
      <c r="N53" s="116"/>
      <c r="O53" s="116"/>
      <c r="P53" s="116"/>
      <c r="Q53" s="116"/>
      <c r="R53" s="116"/>
      <c r="S53" s="116"/>
      <c r="T53" s="116"/>
      <c r="U53" s="116"/>
    </row>
    <row r="54" spans="1:2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c r="M54" s="116"/>
      <c r="N54" s="116"/>
      <c r="O54" s="116"/>
      <c r="P54" s="116"/>
      <c r="Q54" s="116"/>
      <c r="R54" s="116"/>
      <c r="S54" s="116"/>
      <c r="T54" s="116"/>
      <c r="U54" s="116"/>
    </row>
    <row r="55" spans="1:21" ht="11.25" customHeight="1">
      <c r="A55" s="99" t="s">
        <v>57</v>
      </c>
      <c r="B55" s="42">
        <v>54922</v>
      </c>
      <c r="C55" s="42">
        <v>112980</v>
      </c>
      <c r="D55" s="100">
        <v>513595</v>
      </c>
      <c r="E55" s="99">
        <f t="shared" si="5"/>
        <v>681497</v>
      </c>
      <c r="F55" s="42">
        <v>32505</v>
      </c>
      <c r="G55" s="101">
        <v>129286</v>
      </c>
      <c r="H55" s="43">
        <f t="shared" si="1"/>
        <v>161791</v>
      </c>
      <c r="I55" s="43">
        <f t="shared" si="2"/>
        <v>200407</v>
      </c>
      <c r="J55" s="43">
        <f t="shared" si="4"/>
        <v>642881</v>
      </c>
      <c r="K55" s="43">
        <f t="shared" si="3"/>
        <v>843288</v>
      </c>
      <c r="M55" s="116"/>
      <c r="N55" s="116"/>
      <c r="O55" s="116"/>
      <c r="P55" s="116"/>
      <c r="Q55" s="116"/>
      <c r="R55" s="116"/>
      <c r="S55" s="116"/>
      <c r="T55" s="116"/>
      <c r="U55" s="116"/>
    </row>
    <row r="56" spans="1:21" ht="11.25" customHeight="1">
      <c r="A56" s="99" t="s">
        <v>58</v>
      </c>
      <c r="B56" s="42">
        <v>3427</v>
      </c>
      <c r="C56" s="42">
        <v>896</v>
      </c>
      <c r="D56" s="100">
        <v>15675</v>
      </c>
      <c r="E56" s="99">
        <f t="shared" si="5"/>
        <v>19998</v>
      </c>
      <c r="F56" s="42">
        <v>343</v>
      </c>
      <c r="G56" s="101">
        <v>1551</v>
      </c>
      <c r="H56" s="43">
        <f t="shared" si="1"/>
        <v>1894</v>
      </c>
      <c r="I56" s="43">
        <f t="shared" si="2"/>
        <v>4666</v>
      </c>
      <c r="J56" s="43">
        <f t="shared" si="4"/>
        <v>17226</v>
      </c>
      <c r="K56" s="43">
        <f t="shared" si="3"/>
        <v>21892</v>
      </c>
      <c r="M56" s="116"/>
      <c r="N56" s="116"/>
      <c r="O56" s="116"/>
      <c r="P56" s="116"/>
      <c r="Q56" s="116"/>
      <c r="R56" s="116"/>
      <c r="S56" s="116"/>
      <c r="T56" s="116"/>
      <c r="U56" s="116"/>
    </row>
    <row r="57" spans="1:21" ht="11.25" customHeight="1">
      <c r="A57" s="99" t="s">
        <v>59</v>
      </c>
      <c r="B57" s="42">
        <v>12706</v>
      </c>
      <c r="C57" s="42">
        <v>50436</v>
      </c>
      <c r="D57" s="100">
        <v>199680</v>
      </c>
      <c r="E57" s="99">
        <f t="shared" si="5"/>
        <v>262822</v>
      </c>
      <c r="F57" s="42">
        <v>77022</v>
      </c>
      <c r="G57" s="101">
        <v>107492</v>
      </c>
      <c r="H57" s="43">
        <f t="shared" si="1"/>
        <v>184514</v>
      </c>
      <c r="I57" s="43">
        <f t="shared" si="2"/>
        <v>140164</v>
      </c>
      <c r="J57" s="43">
        <f t="shared" si="4"/>
        <v>307172</v>
      </c>
      <c r="K57" s="43">
        <f t="shared" si="3"/>
        <v>447336</v>
      </c>
      <c r="M57" s="116"/>
      <c r="N57" s="116"/>
      <c r="O57" s="116"/>
      <c r="P57" s="116"/>
      <c r="Q57" s="116"/>
      <c r="R57" s="116"/>
      <c r="S57" s="116"/>
      <c r="T57" s="116"/>
      <c r="U57" s="116"/>
    </row>
    <row r="58" spans="1:21" ht="11.25" customHeight="1">
      <c r="A58" s="99" t="s">
        <v>60</v>
      </c>
      <c r="B58" s="42">
        <v>360024</v>
      </c>
      <c r="C58" s="42">
        <v>674</v>
      </c>
      <c r="D58" s="100">
        <v>1150353</v>
      </c>
      <c r="E58" s="99">
        <f t="shared" si="5"/>
        <v>1511051</v>
      </c>
      <c r="F58" s="42">
        <v>4382</v>
      </c>
      <c r="G58" s="101">
        <v>24617</v>
      </c>
      <c r="H58" s="43">
        <f t="shared" si="1"/>
        <v>28999</v>
      </c>
      <c r="I58" s="43">
        <f t="shared" si="2"/>
        <v>365080</v>
      </c>
      <c r="J58" s="43">
        <f t="shared" si="4"/>
        <v>1174970</v>
      </c>
      <c r="K58" s="43">
        <f t="shared" si="3"/>
        <v>1540050</v>
      </c>
      <c r="M58" s="116"/>
      <c r="N58" s="116"/>
      <c r="O58" s="116"/>
      <c r="P58" s="116"/>
      <c r="Q58" s="116"/>
      <c r="R58" s="116"/>
      <c r="S58" s="116"/>
      <c r="T58" s="116"/>
      <c r="U58" s="116"/>
    </row>
    <row r="59" spans="1:21" ht="11.25" customHeight="1">
      <c r="A59" s="99" t="s">
        <v>61</v>
      </c>
      <c r="B59" s="42">
        <v>44803</v>
      </c>
      <c r="C59" s="42">
        <v>203591</v>
      </c>
      <c r="D59" s="100">
        <v>653592</v>
      </c>
      <c r="E59" s="99">
        <f t="shared" si="5"/>
        <v>901986</v>
      </c>
      <c r="F59" s="42">
        <v>76053</v>
      </c>
      <c r="G59" s="101">
        <v>110243</v>
      </c>
      <c r="H59" s="43">
        <f t="shared" si="1"/>
        <v>186296</v>
      </c>
      <c r="I59" s="43">
        <f t="shared" si="2"/>
        <v>324447</v>
      </c>
      <c r="J59" s="43">
        <f t="shared" si="4"/>
        <v>763835</v>
      </c>
      <c r="K59" s="43">
        <f t="shared" si="3"/>
        <v>1088282</v>
      </c>
      <c r="M59" s="116"/>
      <c r="N59" s="116"/>
      <c r="O59" s="116"/>
      <c r="P59" s="116"/>
      <c r="Q59" s="116"/>
      <c r="R59" s="116"/>
      <c r="S59" s="116"/>
      <c r="T59" s="116"/>
      <c r="U59" s="116"/>
    </row>
    <row r="60" spans="1:21" ht="11.25" customHeight="1">
      <c r="A60" s="99" t="s">
        <v>62</v>
      </c>
      <c r="B60" s="42">
        <v>0</v>
      </c>
      <c r="C60" s="42">
        <v>0</v>
      </c>
      <c r="D60" s="100">
        <v>0</v>
      </c>
      <c r="E60" s="99">
        <f t="shared" si="5"/>
        <v>0</v>
      </c>
      <c r="F60" s="42">
        <v>0</v>
      </c>
      <c r="G60" s="101">
        <v>101</v>
      </c>
      <c r="H60" s="43">
        <f t="shared" si="1"/>
        <v>101</v>
      </c>
      <c r="I60" s="43">
        <f t="shared" si="2"/>
        <v>0</v>
      </c>
      <c r="J60" s="43">
        <f t="shared" si="4"/>
        <v>101</v>
      </c>
      <c r="K60" s="43">
        <f t="shared" si="3"/>
        <v>101</v>
      </c>
      <c r="M60" s="116"/>
      <c r="N60" s="116"/>
      <c r="O60" s="116"/>
      <c r="P60" s="116"/>
      <c r="Q60" s="116"/>
      <c r="R60" s="116"/>
      <c r="S60" s="116"/>
      <c r="T60" s="116"/>
      <c r="U60" s="116"/>
    </row>
    <row r="61" spans="1:21" ht="11.25" customHeight="1">
      <c r="A61" s="99" t="s">
        <v>63</v>
      </c>
      <c r="B61" s="42">
        <v>448</v>
      </c>
      <c r="C61" s="42">
        <v>578</v>
      </c>
      <c r="D61" s="100">
        <v>3300</v>
      </c>
      <c r="E61" s="99">
        <f t="shared" si="5"/>
        <v>4326</v>
      </c>
      <c r="F61" s="42">
        <v>109</v>
      </c>
      <c r="G61" s="101">
        <v>1530</v>
      </c>
      <c r="H61" s="43">
        <f t="shared" si="1"/>
        <v>1639</v>
      </c>
      <c r="I61" s="43">
        <f t="shared" si="2"/>
        <v>1135</v>
      </c>
      <c r="J61" s="43">
        <f t="shared" si="4"/>
        <v>4830</v>
      </c>
      <c r="K61" s="43">
        <f t="shared" si="3"/>
        <v>5965</v>
      </c>
      <c r="M61" s="116"/>
      <c r="N61" s="116"/>
      <c r="O61" s="116"/>
      <c r="P61" s="116"/>
      <c r="Q61" s="116"/>
      <c r="R61" s="116"/>
      <c r="S61" s="116"/>
      <c r="T61" s="116"/>
      <c r="U61" s="116"/>
    </row>
    <row r="62" spans="1:21" ht="11.25" customHeight="1">
      <c r="A62" s="99" t="s">
        <v>64</v>
      </c>
      <c r="B62" s="42">
        <v>31852</v>
      </c>
      <c r="C62" s="42">
        <v>121</v>
      </c>
      <c r="D62" s="100">
        <v>85259</v>
      </c>
      <c r="E62" s="99">
        <f t="shared" si="5"/>
        <v>117232</v>
      </c>
      <c r="F62" s="42">
        <v>110</v>
      </c>
      <c r="G62" s="101">
        <v>152</v>
      </c>
      <c r="H62" s="43">
        <f t="shared" si="1"/>
        <v>262</v>
      </c>
      <c r="I62" s="43">
        <f t="shared" si="2"/>
        <v>32083</v>
      </c>
      <c r="J62" s="43">
        <f t="shared" si="4"/>
        <v>85411</v>
      </c>
      <c r="K62" s="43">
        <f t="shared" si="3"/>
        <v>117494</v>
      </c>
      <c r="M62" s="116"/>
      <c r="N62" s="116"/>
      <c r="O62" s="116"/>
      <c r="P62" s="116"/>
      <c r="Q62" s="116"/>
      <c r="R62" s="116"/>
      <c r="S62" s="116"/>
      <c r="T62" s="116"/>
      <c r="U62" s="116"/>
    </row>
    <row r="63" spans="1:21" ht="11.25" customHeight="1">
      <c r="A63" s="99" t="s">
        <v>65</v>
      </c>
      <c r="B63" s="42">
        <v>242</v>
      </c>
      <c r="C63" s="42">
        <v>74</v>
      </c>
      <c r="D63" s="100">
        <v>1244</v>
      </c>
      <c r="E63" s="99">
        <f t="shared" si="5"/>
        <v>1560</v>
      </c>
      <c r="F63" s="42">
        <v>164</v>
      </c>
      <c r="G63" s="101">
        <v>227</v>
      </c>
      <c r="H63" s="43">
        <f t="shared" si="1"/>
        <v>391</v>
      </c>
      <c r="I63" s="43">
        <f t="shared" si="2"/>
        <v>480</v>
      </c>
      <c r="J63" s="43">
        <f t="shared" si="4"/>
        <v>1471</v>
      </c>
      <c r="K63" s="43">
        <f t="shared" si="3"/>
        <v>1951</v>
      </c>
      <c r="M63" s="116"/>
      <c r="N63" s="116"/>
      <c r="O63" s="116"/>
      <c r="P63" s="116"/>
      <c r="Q63" s="116"/>
      <c r="R63" s="116"/>
      <c r="S63" s="116"/>
      <c r="T63" s="116"/>
      <c r="U63" s="116"/>
    </row>
    <row r="64" spans="1:21" ht="11.25" customHeight="1">
      <c r="A64" s="99" t="s">
        <v>66</v>
      </c>
      <c r="B64" s="42">
        <v>4956</v>
      </c>
      <c r="C64" s="42">
        <v>66</v>
      </c>
      <c r="D64" s="100">
        <v>13006</v>
      </c>
      <c r="E64" s="99">
        <f t="shared" si="5"/>
        <v>18028</v>
      </c>
      <c r="F64" s="42">
        <v>112</v>
      </c>
      <c r="G64" s="101">
        <v>192</v>
      </c>
      <c r="H64" s="43">
        <f t="shared" si="1"/>
        <v>304</v>
      </c>
      <c r="I64" s="43">
        <f t="shared" si="2"/>
        <v>5134</v>
      </c>
      <c r="J64" s="43">
        <f t="shared" si="4"/>
        <v>13198</v>
      </c>
      <c r="K64" s="43">
        <f t="shared" si="3"/>
        <v>18332</v>
      </c>
      <c r="M64" s="116"/>
      <c r="N64" s="116"/>
      <c r="O64" s="116"/>
      <c r="P64" s="116"/>
      <c r="Q64" s="116"/>
      <c r="R64" s="116"/>
      <c r="S64" s="116"/>
      <c r="T64" s="116"/>
      <c r="U64" s="116"/>
    </row>
    <row r="65" spans="1:21" ht="11.25" customHeight="1">
      <c r="A65" s="99" t="s">
        <v>67</v>
      </c>
      <c r="B65" s="42">
        <v>5123</v>
      </c>
      <c r="C65" s="42">
        <v>1704</v>
      </c>
      <c r="D65" s="100">
        <v>5768</v>
      </c>
      <c r="E65" s="99">
        <f t="shared" si="5"/>
        <v>12595</v>
      </c>
      <c r="F65" s="42">
        <v>2573</v>
      </c>
      <c r="G65" s="101">
        <v>776</v>
      </c>
      <c r="H65" s="43">
        <f t="shared" si="1"/>
        <v>3349</v>
      </c>
      <c r="I65" s="43">
        <f t="shared" si="2"/>
        <v>9400</v>
      </c>
      <c r="J65" s="43">
        <f t="shared" si="4"/>
        <v>6544</v>
      </c>
      <c r="K65" s="43">
        <f t="shared" si="3"/>
        <v>15944</v>
      </c>
      <c r="M65" s="116"/>
      <c r="N65" s="116"/>
      <c r="O65" s="116"/>
      <c r="P65" s="116"/>
      <c r="Q65" s="116"/>
      <c r="R65" s="116"/>
      <c r="S65" s="116"/>
      <c r="T65" s="116"/>
      <c r="U65" s="116"/>
    </row>
    <row r="66" spans="1:21" ht="11.25" customHeight="1">
      <c r="A66" s="99" t="s">
        <v>68</v>
      </c>
      <c r="B66" s="42">
        <v>10566</v>
      </c>
      <c r="C66" s="42">
        <v>1518</v>
      </c>
      <c r="D66" s="100">
        <v>44527</v>
      </c>
      <c r="E66" s="99">
        <f t="shared" si="5"/>
        <v>56611</v>
      </c>
      <c r="F66" s="42">
        <v>3230</v>
      </c>
      <c r="G66" s="101">
        <v>4530</v>
      </c>
      <c r="H66" s="43">
        <f t="shared" si="1"/>
        <v>7760</v>
      </c>
      <c r="I66" s="43">
        <f t="shared" si="2"/>
        <v>15314</v>
      </c>
      <c r="J66" s="43">
        <f t="shared" si="4"/>
        <v>49057</v>
      </c>
      <c r="K66" s="43">
        <f t="shared" si="3"/>
        <v>64371</v>
      </c>
      <c r="M66" s="116"/>
      <c r="N66" s="116"/>
      <c r="O66" s="116"/>
      <c r="P66" s="116"/>
      <c r="Q66" s="116"/>
      <c r="R66" s="116"/>
      <c r="S66" s="116"/>
      <c r="T66" s="116"/>
      <c r="U66" s="116"/>
    </row>
    <row r="67" spans="1:21" ht="11.25" customHeight="1">
      <c r="A67" s="99" t="s">
        <v>69</v>
      </c>
      <c r="B67" s="42">
        <v>1087</v>
      </c>
      <c r="C67" s="42">
        <v>347</v>
      </c>
      <c r="D67" s="100">
        <v>3569</v>
      </c>
      <c r="E67" s="99">
        <f t="shared" si="5"/>
        <v>5003</v>
      </c>
      <c r="F67" s="42">
        <v>206</v>
      </c>
      <c r="G67" s="101">
        <v>390</v>
      </c>
      <c r="H67" s="43">
        <f t="shared" si="1"/>
        <v>596</v>
      </c>
      <c r="I67" s="43">
        <f t="shared" si="2"/>
        <v>1640</v>
      </c>
      <c r="J67" s="43">
        <f t="shared" si="4"/>
        <v>3959</v>
      </c>
      <c r="K67" s="43">
        <f t="shared" si="3"/>
        <v>5599</v>
      </c>
      <c r="M67" s="116"/>
      <c r="N67" s="116"/>
      <c r="O67" s="116"/>
      <c r="P67" s="116"/>
      <c r="Q67" s="116"/>
      <c r="R67" s="116"/>
      <c r="S67" s="116"/>
      <c r="T67" s="116"/>
      <c r="U67" s="116"/>
    </row>
    <row r="68" spans="1:2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c r="M68" s="116"/>
      <c r="N68" s="116"/>
      <c r="O68" s="116"/>
      <c r="P68" s="116"/>
      <c r="Q68" s="116"/>
      <c r="R68" s="116" t="s">
        <v>126</v>
      </c>
      <c r="S68" s="116"/>
      <c r="T68" s="116"/>
      <c r="U68" s="116"/>
    </row>
    <row r="69" spans="1:21" ht="11.25" customHeight="1">
      <c r="A69" s="99" t="s">
        <v>71</v>
      </c>
      <c r="B69" s="42">
        <v>19574</v>
      </c>
      <c r="C69" s="42">
        <v>3986</v>
      </c>
      <c r="D69" s="100">
        <v>87379</v>
      </c>
      <c r="E69" s="99">
        <f t="shared" si="5"/>
        <v>110939</v>
      </c>
      <c r="F69" s="42">
        <v>9589</v>
      </c>
      <c r="G69" s="101">
        <v>25653</v>
      </c>
      <c r="H69" s="43">
        <f t="shared" si="1"/>
        <v>35242</v>
      </c>
      <c r="I69" s="43">
        <f t="shared" si="2"/>
        <v>33149</v>
      </c>
      <c r="J69" s="43">
        <f t="shared" si="4"/>
        <v>113032</v>
      </c>
      <c r="K69" s="43">
        <f t="shared" si="3"/>
        <v>146181</v>
      </c>
      <c r="M69" s="116"/>
      <c r="N69" s="116"/>
      <c r="O69" s="116"/>
      <c r="P69" s="116"/>
      <c r="Q69" s="116"/>
      <c r="R69" s="116"/>
      <c r="S69" s="116"/>
      <c r="T69" s="116"/>
      <c r="U69" s="116"/>
    </row>
    <row r="70" spans="1:21" ht="11.25" customHeight="1">
      <c r="A70" s="99" t="s">
        <v>72</v>
      </c>
      <c r="B70" s="42">
        <v>222</v>
      </c>
      <c r="C70" s="42">
        <v>29</v>
      </c>
      <c r="D70" s="100">
        <v>1012</v>
      </c>
      <c r="E70" s="99">
        <f t="shared" si="5"/>
        <v>1263</v>
      </c>
      <c r="F70" s="42">
        <v>24</v>
      </c>
      <c r="G70" s="101">
        <v>89</v>
      </c>
      <c r="H70" s="43">
        <f t="shared" si="1"/>
        <v>113</v>
      </c>
      <c r="I70" s="43">
        <f t="shared" si="2"/>
        <v>275</v>
      </c>
      <c r="J70" s="43">
        <f t="shared" si="4"/>
        <v>1101</v>
      </c>
      <c r="K70" s="43">
        <f t="shared" si="3"/>
        <v>1376</v>
      </c>
      <c r="M70" s="116"/>
      <c r="N70" s="116"/>
      <c r="O70" s="116"/>
      <c r="P70" s="116"/>
      <c r="Q70" s="116"/>
      <c r="R70" s="116"/>
      <c r="S70" s="116"/>
      <c r="T70" s="116"/>
      <c r="U70" s="116"/>
    </row>
    <row r="71" spans="1:21" ht="11.25" customHeight="1">
      <c r="A71" s="99" t="s">
        <v>73</v>
      </c>
      <c r="B71" s="42">
        <v>11920</v>
      </c>
      <c r="C71" s="42">
        <v>4843</v>
      </c>
      <c r="D71" s="100">
        <v>61057</v>
      </c>
      <c r="E71" s="99">
        <f t="shared" si="5"/>
        <v>77820</v>
      </c>
      <c r="F71" s="42">
        <v>1199</v>
      </c>
      <c r="G71" s="101">
        <v>7720</v>
      </c>
      <c r="H71" s="43">
        <f t="shared" si="1"/>
        <v>8919</v>
      </c>
      <c r="I71" s="43">
        <f t="shared" si="2"/>
        <v>17962</v>
      </c>
      <c r="J71" s="43">
        <f t="shared" si="4"/>
        <v>68777</v>
      </c>
      <c r="K71" s="43">
        <f t="shared" si="3"/>
        <v>86739</v>
      </c>
      <c r="M71" s="116"/>
      <c r="N71" s="116"/>
      <c r="O71" s="116"/>
      <c r="P71" s="116"/>
      <c r="Q71" s="116"/>
      <c r="R71" s="116"/>
      <c r="S71" s="116"/>
      <c r="T71" s="116"/>
      <c r="U71" s="116"/>
    </row>
    <row r="72" spans="1:21" ht="11.25" customHeight="1">
      <c r="A72" s="99" t="s">
        <v>74</v>
      </c>
      <c r="B72" s="42">
        <v>12641</v>
      </c>
      <c r="C72" s="42">
        <v>607</v>
      </c>
      <c r="D72" s="100">
        <v>29205</v>
      </c>
      <c r="E72" s="99">
        <f t="shared" si="5"/>
        <v>42453</v>
      </c>
      <c r="F72" s="42">
        <v>1748</v>
      </c>
      <c r="G72" s="101">
        <v>16809</v>
      </c>
      <c r="H72" s="43">
        <f t="shared" si="1"/>
        <v>18557</v>
      </c>
      <c r="I72" s="43">
        <f t="shared" si="2"/>
        <v>14996</v>
      </c>
      <c r="J72" s="43">
        <f t="shared" si="4"/>
        <v>46014</v>
      </c>
      <c r="K72" s="43">
        <f t="shared" si="3"/>
        <v>61010</v>
      </c>
      <c r="M72" s="116"/>
      <c r="N72" s="116"/>
      <c r="O72" s="116"/>
      <c r="P72" s="116"/>
      <c r="Q72" s="116"/>
      <c r="R72" s="116"/>
      <c r="S72" s="116"/>
      <c r="T72" s="116"/>
      <c r="U72" s="116"/>
    </row>
    <row r="73" spans="1:21" ht="11.25" customHeight="1">
      <c r="A73" s="99" t="s">
        <v>75</v>
      </c>
      <c r="B73" s="42">
        <v>0</v>
      </c>
      <c r="C73" s="42">
        <v>6</v>
      </c>
      <c r="D73" s="100">
        <v>63</v>
      </c>
      <c r="E73" s="99">
        <f t="shared" si="5"/>
        <v>69</v>
      </c>
      <c r="F73" s="42">
        <v>0</v>
      </c>
      <c r="G73" s="101">
        <v>0</v>
      </c>
      <c r="H73" s="43">
        <f t="shared" si="1"/>
        <v>0</v>
      </c>
      <c r="I73" s="43">
        <f t="shared" si="2"/>
        <v>6</v>
      </c>
      <c r="J73" s="43">
        <f t="shared" si="4"/>
        <v>63</v>
      </c>
      <c r="K73" s="43">
        <f t="shared" si="3"/>
        <v>69</v>
      </c>
      <c r="M73" s="116"/>
      <c r="N73" s="116"/>
      <c r="O73" s="116"/>
      <c r="P73" s="116"/>
      <c r="Q73" s="116"/>
      <c r="R73" s="116"/>
      <c r="S73" s="116"/>
      <c r="T73" s="116"/>
      <c r="U73" s="116"/>
    </row>
    <row r="74" spans="1:21" ht="11.25" customHeight="1">
      <c r="A74" s="99" t="s">
        <v>76</v>
      </c>
      <c r="B74" s="42">
        <v>36198</v>
      </c>
      <c r="C74" s="42">
        <v>2901</v>
      </c>
      <c r="D74" s="100">
        <v>135778</v>
      </c>
      <c r="E74" s="99">
        <f t="shared" si="5"/>
        <v>174877</v>
      </c>
      <c r="F74" s="42">
        <v>4573</v>
      </c>
      <c r="G74" s="101">
        <v>11245</v>
      </c>
      <c r="H74" s="43">
        <f t="shared" si="1"/>
        <v>15818</v>
      </c>
      <c r="I74" s="43">
        <f t="shared" si="2"/>
        <v>43672</v>
      </c>
      <c r="J74" s="43">
        <f t="shared" si="4"/>
        <v>147023</v>
      </c>
      <c r="K74" s="43">
        <f t="shared" si="3"/>
        <v>190695</v>
      </c>
      <c r="M74" s="116"/>
      <c r="N74" s="116"/>
      <c r="O74" s="116"/>
      <c r="P74" s="116"/>
      <c r="Q74" s="116"/>
      <c r="R74" s="116"/>
      <c r="S74" s="116"/>
      <c r="T74" s="116"/>
      <c r="U74" s="116"/>
    </row>
    <row r="75" spans="1:2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c r="M75" s="116"/>
      <c r="N75" s="116"/>
      <c r="O75" s="116"/>
      <c r="P75" s="116"/>
      <c r="Q75" s="116"/>
      <c r="R75" s="116"/>
      <c r="S75" s="116"/>
      <c r="T75" s="116"/>
      <c r="U75" s="116"/>
    </row>
    <row r="76" spans="1:21" ht="11.25" customHeight="1">
      <c r="A76" s="99" t="s">
        <v>78</v>
      </c>
      <c r="B76" s="42">
        <v>105561</v>
      </c>
      <c r="C76" s="42">
        <v>0</v>
      </c>
      <c r="D76" s="100">
        <v>174604</v>
      </c>
      <c r="E76" s="99">
        <f t="shared" si="5"/>
        <v>280165</v>
      </c>
      <c r="F76" s="42">
        <v>20620</v>
      </c>
      <c r="G76" s="101">
        <v>39265</v>
      </c>
      <c r="H76" s="43">
        <f t="shared" si="1"/>
        <v>59885</v>
      </c>
      <c r="I76" s="43">
        <f t="shared" si="2"/>
        <v>126181</v>
      </c>
      <c r="J76" s="43">
        <f t="shared" si="4"/>
        <v>213869</v>
      </c>
      <c r="K76" s="43">
        <f t="shared" si="3"/>
        <v>340050</v>
      </c>
      <c r="M76" s="116"/>
      <c r="N76" s="116"/>
      <c r="O76" s="116"/>
      <c r="P76" s="116"/>
      <c r="Q76" s="116"/>
      <c r="R76" s="116"/>
      <c r="S76" s="116"/>
      <c r="T76" s="116"/>
      <c r="U76" s="116"/>
    </row>
    <row r="77" spans="1:21" ht="11.25" customHeight="1">
      <c r="A77" s="99" t="s">
        <v>79</v>
      </c>
      <c r="B77" s="42">
        <v>161</v>
      </c>
      <c r="C77" s="42">
        <v>77</v>
      </c>
      <c r="D77" s="100">
        <v>582</v>
      </c>
      <c r="E77" s="99">
        <f t="shared" si="5"/>
        <v>820</v>
      </c>
      <c r="F77" s="42">
        <v>144</v>
      </c>
      <c r="G77" s="101">
        <v>2</v>
      </c>
      <c r="H77" s="43">
        <f t="shared" si="1"/>
        <v>146</v>
      </c>
      <c r="I77" s="43">
        <f t="shared" si="2"/>
        <v>382</v>
      </c>
      <c r="J77" s="43">
        <f t="shared" si="4"/>
        <v>584</v>
      </c>
      <c r="K77" s="43">
        <f t="shared" si="3"/>
        <v>966</v>
      </c>
      <c r="M77" s="116"/>
      <c r="N77" s="116"/>
      <c r="O77" s="116"/>
      <c r="P77" s="116"/>
      <c r="Q77" s="116"/>
      <c r="R77" s="116"/>
      <c r="S77" s="116"/>
      <c r="T77" s="116"/>
      <c r="U77" s="116"/>
    </row>
    <row r="78" spans="1:2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c r="M78" s="116"/>
      <c r="N78" s="116"/>
      <c r="O78" s="116"/>
      <c r="P78" s="116"/>
      <c r="Q78" s="116"/>
      <c r="R78" s="116"/>
      <c r="S78" s="116"/>
      <c r="T78" s="116"/>
      <c r="U78" s="116"/>
    </row>
    <row r="79" spans="1:21" ht="11.25" customHeight="1">
      <c r="A79" s="99" t="s">
        <v>81</v>
      </c>
      <c r="B79" s="42">
        <v>371</v>
      </c>
      <c r="C79" s="42">
        <v>0</v>
      </c>
      <c r="D79" s="100">
        <v>770</v>
      </c>
      <c r="E79" s="99">
        <f t="shared" si="5"/>
        <v>1141</v>
      </c>
      <c r="F79" s="42">
        <v>58</v>
      </c>
      <c r="G79" s="101">
        <v>155</v>
      </c>
      <c r="H79" s="43">
        <f t="shared" si="1"/>
        <v>213</v>
      </c>
      <c r="I79" s="43">
        <f t="shared" si="2"/>
        <v>429</v>
      </c>
      <c r="J79" s="43">
        <f t="shared" si="4"/>
        <v>925</v>
      </c>
      <c r="K79" s="43">
        <f t="shared" si="3"/>
        <v>1354</v>
      </c>
      <c r="M79" s="116"/>
      <c r="N79" s="116"/>
      <c r="O79" s="116"/>
      <c r="P79" s="116"/>
      <c r="Q79" s="116"/>
      <c r="R79" s="116"/>
      <c r="S79" s="116"/>
      <c r="T79" s="116"/>
      <c r="U79" s="116"/>
    </row>
    <row r="80" spans="1:21" ht="11.25" customHeight="1">
      <c r="A80" s="99" t="s">
        <v>82</v>
      </c>
      <c r="B80" s="42">
        <v>0</v>
      </c>
      <c r="C80" s="42">
        <v>41</v>
      </c>
      <c r="D80" s="100">
        <v>200</v>
      </c>
      <c r="E80" s="99">
        <f t="shared" si="5"/>
        <v>241</v>
      </c>
      <c r="F80" s="42">
        <v>44</v>
      </c>
      <c r="G80" s="101">
        <v>120</v>
      </c>
      <c r="H80" s="43">
        <f t="shared" si="1"/>
        <v>164</v>
      </c>
      <c r="I80" s="43">
        <f t="shared" si="2"/>
        <v>85</v>
      </c>
      <c r="J80" s="43">
        <f t="shared" si="4"/>
        <v>320</v>
      </c>
      <c r="K80" s="43">
        <f t="shared" si="3"/>
        <v>405</v>
      </c>
      <c r="M80" s="116"/>
      <c r="N80" s="116"/>
      <c r="O80" s="116"/>
      <c r="P80" s="116"/>
      <c r="Q80" s="116"/>
      <c r="R80" s="116"/>
      <c r="S80" s="116"/>
      <c r="T80" s="116"/>
      <c r="U80" s="116"/>
    </row>
    <row r="81" spans="1:2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c r="M81" s="116"/>
      <c r="N81" s="116"/>
      <c r="O81" s="116"/>
      <c r="P81" s="116"/>
      <c r="Q81" s="116"/>
      <c r="R81" s="116"/>
      <c r="S81" s="116"/>
      <c r="T81" s="116"/>
      <c r="U81" s="116"/>
    </row>
    <row r="82" spans="1:21" ht="11.25" customHeight="1">
      <c r="A82" s="99" t="s">
        <v>84</v>
      </c>
      <c r="B82" s="42">
        <v>138</v>
      </c>
      <c r="C82" s="42">
        <v>0</v>
      </c>
      <c r="D82" s="100">
        <v>515</v>
      </c>
      <c r="E82" s="99">
        <f t="shared" si="5"/>
        <v>653</v>
      </c>
      <c r="F82" s="42">
        <v>34</v>
      </c>
      <c r="G82" s="101">
        <v>217</v>
      </c>
      <c r="H82" s="43">
        <f t="shared" si="1"/>
        <v>251</v>
      </c>
      <c r="I82" s="43">
        <f t="shared" si="2"/>
        <v>172</v>
      </c>
      <c r="J82" s="43">
        <f t="shared" si="4"/>
        <v>732</v>
      </c>
      <c r="K82" s="43">
        <f t="shared" si="3"/>
        <v>904</v>
      </c>
      <c r="M82" s="116"/>
      <c r="N82" s="116"/>
      <c r="O82" s="116"/>
      <c r="P82" s="116"/>
      <c r="Q82" s="116"/>
      <c r="R82" s="116"/>
      <c r="S82" s="116"/>
      <c r="T82" s="116"/>
      <c r="U82" s="116"/>
    </row>
    <row r="83" spans="1:21" ht="11.25" customHeight="1">
      <c r="A83" s="99" t="s">
        <v>85</v>
      </c>
      <c r="B83" s="42">
        <v>10183</v>
      </c>
      <c r="C83" s="42">
        <v>0</v>
      </c>
      <c r="D83" s="100">
        <v>13743</v>
      </c>
      <c r="E83" s="99">
        <f t="shared" si="5"/>
        <v>23926</v>
      </c>
      <c r="F83" s="42">
        <v>11</v>
      </c>
      <c r="G83" s="101">
        <v>80</v>
      </c>
      <c r="H83" s="43">
        <f t="shared" si="1"/>
        <v>91</v>
      </c>
      <c r="I83" s="43">
        <f t="shared" si="2"/>
        <v>10194</v>
      </c>
      <c r="J83" s="43">
        <f t="shared" si="4"/>
        <v>13823</v>
      </c>
      <c r="K83" s="43">
        <f t="shared" si="3"/>
        <v>24017</v>
      </c>
      <c r="M83" s="116"/>
      <c r="N83" s="116"/>
      <c r="O83" s="116"/>
      <c r="P83" s="116"/>
      <c r="Q83" s="116"/>
      <c r="R83" s="116"/>
      <c r="S83" s="116"/>
      <c r="T83" s="116"/>
      <c r="U83" s="116"/>
    </row>
    <row r="84" spans="1:2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c r="M84" s="116"/>
      <c r="N84" s="116"/>
      <c r="O84" s="116"/>
      <c r="P84" s="116"/>
      <c r="Q84" s="116"/>
      <c r="R84" s="116"/>
      <c r="S84" s="116"/>
      <c r="T84" s="116"/>
      <c r="U84" s="116"/>
    </row>
    <row r="85" spans="1:2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c r="M85" s="116"/>
      <c r="N85" s="116"/>
      <c r="O85" s="116"/>
      <c r="P85" s="116"/>
      <c r="Q85" s="116"/>
      <c r="R85" s="116"/>
      <c r="S85" s="116"/>
      <c r="T85" s="116"/>
      <c r="U85" s="116"/>
    </row>
    <row r="86" spans="1:21" ht="11.25" customHeight="1">
      <c r="A86" s="99" t="s">
        <v>88</v>
      </c>
      <c r="B86" s="42"/>
      <c r="C86" s="42">
        <v>0</v>
      </c>
      <c r="D86" s="100">
        <v>0</v>
      </c>
      <c r="E86" s="99">
        <f t="shared" si="5"/>
        <v>0</v>
      </c>
      <c r="F86" s="42">
        <v>0</v>
      </c>
      <c r="G86" s="101">
        <v>0</v>
      </c>
      <c r="H86" s="43">
        <f t="shared" si="1"/>
        <v>0</v>
      </c>
      <c r="I86" s="43">
        <f t="shared" si="2"/>
        <v>0</v>
      </c>
      <c r="J86" s="43">
        <f t="shared" si="4"/>
        <v>0</v>
      </c>
      <c r="K86" s="43">
        <f t="shared" si="3"/>
        <v>0</v>
      </c>
      <c r="M86" s="116"/>
      <c r="N86" s="116"/>
      <c r="O86" s="116"/>
      <c r="P86" s="116"/>
      <c r="Q86" s="116"/>
      <c r="R86" s="116"/>
      <c r="S86" s="116"/>
      <c r="T86" s="116"/>
      <c r="U86" s="116"/>
    </row>
    <row r="87" spans="1:21" ht="11.25" customHeight="1">
      <c r="A87" s="99" t="s">
        <v>89</v>
      </c>
      <c r="B87" s="42">
        <v>0</v>
      </c>
      <c r="C87" s="42">
        <v>0</v>
      </c>
      <c r="D87" s="100">
        <v>0</v>
      </c>
      <c r="E87" s="99">
        <f t="shared" si="5"/>
        <v>0</v>
      </c>
      <c r="F87" s="42">
        <v>0</v>
      </c>
      <c r="G87" s="101">
        <v>0</v>
      </c>
      <c r="H87" s="43">
        <f t="shared" si="1"/>
        <v>0</v>
      </c>
      <c r="I87" s="43">
        <f t="shared" si="2"/>
        <v>0</v>
      </c>
      <c r="J87" s="43">
        <f t="shared" si="4"/>
        <v>0</v>
      </c>
      <c r="K87" s="43">
        <f t="shared" si="3"/>
        <v>0</v>
      </c>
      <c r="M87" s="116"/>
      <c r="N87" s="116"/>
      <c r="O87" s="116"/>
      <c r="P87" s="116"/>
      <c r="Q87" s="116"/>
      <c r="R87" s="116"/>
      <c r="S87" s="116"/>
      <c r="T87" s="116"/>
      <c r="U87" s="116"/>
    </row>
    <row r="88" spans="1:21" ht="11.25" customHeight="1">
      <c r="A88" s="99" t="s">
        <v>90</v>
      </c>
      <c r="B88" s="42">
        <v>234</v>
      </c>
      <c r="C88" s="42">
        <v>16</v>
      </c>
      <c r="D88" s="100">
        <v>1071</v>
      </c>
      <c r="E88" s="99">
        <f t="shared" si="5"/>
        <v>1321</v>
      </c>
      <c r="F88" s="42">
        <v>73</v>
      </c>
      <c r="G88" s="101">
        <v>134</v>
      </c>
      <c r="H88" s="43">
        <f t="shared" si="1"/>
        <v>207</v>
      </c>
      <c r="I88" s="43">
        <f t="shared" si="2"/>
        <v>323</v>
      </c>
      <c r="J88" s="43">
        <f t="shared" si="4"/>
        <v>1205</v>
      </c>
      <c r="K88" s="43">
        <f t="shared" si="3"/>
        <v>1528</v>
      </c>
      <c r="M88" s="116"/>
      <c r="N88" s="116"/>
      <c r="O88" s="116"/>
      <c r="P88" s="116"/>
      <c r="Q88" s="116"/>
      <c r="R88" s="116"/>
      <c r="S88" s="116"/>
      <c r="T88" s="116"/>
      <c r="U88" s="116"/>
    </row>
    <row r="89" spans="1:21" ht="11.25" customHeight="1">
      <c r="A89" s="99" t="s">
        <v>91</v>
      </c>
      <c r="B89" s="42">
        <v>5622</v>
      </c>
      <c r="C89" s="42">
        <v>14</v>
      </c>
      <c r="D89" s="100">
        <v>17629</v>
      </c>
      <c r="E89" s="99">
        <f t="shared" si="5"/>
        <v>23265</v>
      </c>
      <c r="F89" s="42">
        <v>82</v>
      </c>
      <c r="G89" s="101">
        <v>295</v>
      </c>
      <c r="H89" s="43">
        <f t="shared" si="1"/>
        <v>377</v>
      </c>
      <c r="I89" s="43">
        <f t="shared" si="2"/>
        <v>5718</v>
      </c>
      <c r="J89" s="43">
        <f t="shared" si="4"/>
        <v>17924</v>
      </c>
      <c r="K89" s="43">
        <f t="shared" si="3"/>
        <v>23642</v>
      </c>
      <c r="M89" s="116"/>
      <c r="N89" s="116"/>
      <c r="O89" s="116"/>
      <c r="P89" s="116"/>
      <c r="Q89" s="116"/>
      <c r="R89" s="116"/>
      <c r="S89" s="116"/>
      <c r="T89" s="116"/>
      <c r="U89" s="116"/>
    </row>
    <row r="90" spans="1:21" ht="11.25" customHeight="1">
      <c r="A90" s="99" t="s">
        <v>92</v>
      </c>
      <c r="B90" s="42">
        <v>182</v>
      </c>
      <c r="C90" s="42">
        <v>30</v>
      </c>
      <c r="D90" s="100">
        <v>3349</v>
      </c>
      <c r="E90" s="99">
        <f t="shared" si="5"/>
        <v>3561</v>
      </c>
      <c r="F90" s="42">
        <v>104</v>
      </c>
      <c r="G90" s="101">
        <v>40</v>
      </c>
      <c r="H90" s="43">
        <f t="shared" si="1"/>
        <v>144</v>
      </c>
      <c r="I90" s="43">
        <f t="shared" si="2"/>
        <v>316</v>
      </c>
      <c r="J90" s="43">
        <f t="shared" si="4"/>
        <v>3389</v>
      </c>
      <c r="K90" s="43">
        <f t="shared" si="3"/>
        <v>3705</v>
      </c>
      <c r="M90" s="116"/>
      <c r="N90" s="116"/>
      <c r="O90" s="116"/>
      <c r="P90" s="116"/>
      <c r="Q90" s="116"/>
      <c r="R90" s="116"/>
      <c r="S90" s="116"/>
      <c r="T90" s="116"/>
      <c r="U90" s="116"/>
    </row>
    <row r="91" spans="1:21" ht="11.25" customHeight="1">
      <c r="A91" s="99" t="s">
        <v>93</v>
      </c>
      <c r="B91" s="42">
        <v>39156</v>
      </c>
      <c r="C91" s="42">
        <v>14234</v>
      </c>
      <c r="D91" s="100">
        <v>142994</v>
      </c>
      <c r="E91" s="99">
        <f t="shared" si="5"/>
        <v>196384</v>
      </c>
      <c r="F91" s="42">
        <v>2726</v>
      </c>
      <c r="G91" s="101">
        <v>14753</v>
      </c>
      <c r="H91" s="43">
        <f t="shared" si="1"/>
        <v>17479</v>
      </c>
      <c r="I91" s="43">
        <f t="shared" si="2"/>
        <v>56116</v>
      </c>
      <c r="J91" s="43">
        <f t="shared" si="4"/>
        <v>157747</v>
      </c>
      <c r="K91" s="43">
        <f t="shared" si="3"/>
        <v>213863</v>
      </c>
      <c r="M91" s="116"/>
      <c r="N91" s="116"/>
      <c r="O91" s="116"/>
      <c r="P91" s="116"/>
      <c r="Q91" s="116"/>
      <c r="R91" s="116"/>
      <c r="S91" s="116"/>
      <c r="T91" s="116"/>
      <c r="U91" s="116"/>
    </row>
    <row r="92" spans="1:21" ht="11.25" customHeight="1">
      <c r="A92" s="99" t="s">
        <v>94</v>
      </c>
      <c r="B92" s="42">
        <v>15935</v>
      </c>
      <c r="C92" s="42">
        <v>0</v>
      </c>
      <c r="D92" s="100">
        <v>25720</v>
      </c>
      <c r="E92" s="99">
        <f t="shared" si="5"/>
        <v>41655</v>
      </c>
      <c r="F92" s="42">
        <v>973</v>
      </c>
      <c r="G92" s="101">
        <v>719</v>
      </c>
      <c r="H92" s="43">
        <f t="shared" si="1"/>
        <v>1692</v>
      </c>
      <c r="I92" s="43">
        <f t="shared" si="2"/>
        <v>16908</v>
      </c>
      <c r="J92" s="43">
        <f t="shared" si="4"/>
        <v>26439</v>
      </c>
      <c r="K92" s="43">
        <f t="shared" si="3"/>
        <v>43347</v>
      </c>
      <c r="M92" s="116"/>
      <c r="N92" s="116"/>
      <c r="O92" s="116"/>
      <c r="P92" s="116"/>
      <c r="Q92" s="116"/>
      <c r="R92" s="116"/>
      <c r="S92" s="116"/>
      <c r="T92" s="116"/>
      <c r="U92" s="116"/>
    </row>
    <row r="93" spans="1:21" ht="11.25" customHeight="1">
      <c r="A93" s="99" t="s">
        <v>95</v>
      </c>
      <c r="B93" s="42">
        <v>34851</v>
      </c>
      <c r="C93" s="42">
        <v>0</v>
      </c>
      <c r="D93" s="100">
        <v>59186</v>
      </c>
      <c r="E93" s="99">
        <f t="shared" si="5"/>
        <v>94037</v>
      </c>
      <c r="F93" s="42">
        <v>1203</v>
      </c>
      <c r="G93" s="101">
        <v>164</v>
      </c>
      <c r="H93" s="43">
        <f t="shared" si="1"/>
        <v>1367</v>
      </c>
      <c r="I93" s="43">
        <f t="shared" si="2"/>
        <v>36054</v>
      </c>
      <c r="J93" s="43">
        <f t="shared" si="4"/>
        <v>59350</v>
      </c>
      <c r="K93" s="43">
        <f t="shared" si="3"/>
        <v>95404</v>
      </c>
      <c r="M93" s="116"/>
      <c r="N93" s="116"/>
      <c r="O93" s="116"/>
      <c r="P93" s="116"/>
      <c r="Q93" s="116"/>
      <c r="R93" s="116"/>
      <c r="S93" s="116"/>
      <c r="T93" s="116"/>
      <c r="U93" s="116"/>
    </row>
    <row r="94" spans="1:21" ht="11.25" customHeight="1">
      <c r="A94" s="99" t="s">
        <v>96</v>
      </c>
      <c r="B94" s="42">
        <v>64119</v>
      </c>
      <c r="C94" s="42">
        <v>139</v>
      </c>
      <c r="D94" s="100">
        <v>148115</v>
      </c>
      <c r="E94" s="99">
        <f t="shared" si="5"/>
        <v>212373</v>
      </c>
      <c r="F94" s="42">
        <v>921</v>
      </c>
      <c r="G94" s="101">
        <v>6680</v>
      </c>
      <c r="H94" s="43">
        <f t="shared" si="1"/>
        <v>7601</v>
      </c>
      <c r="I94" s="43">
        <f t="shared" si="2"/>
        <v>65179</v>
      </c>
      <c r="J94" s="43">
        <f t="shared" si="4"/>
        <v>154795</v>
      </c>
      <c r="K94" s="43">
        <f t="shared" si="3"/>
        <v>219974</v>
      </c>
      <c r="M94" s="116"/>
      <c r="N94" s="116"/>
      <c r="O94" s="116"/>
      <c r="P94" s="116"/>
      <c r="Q94" s="116"/>
      <c r="R94" s="116"/>
      <c r="S94" s="116"/>
      <c r="T94" s="116"/>
      <c r="U94" s="116"/>
    </row>
    <row r="95" spans="1:21" ht="11.25" customHeight="1">
      <c r="A95" s="99" t="s">
        <v>97</v>
      </c>
      <c r="B95" s="42">
        <v>9</v>
      </c>
      <c r="C95" s="42">
        <v>123</v>
      </c>
      <c r="D95" s="100">
        <v>306</v>
      </c>
      <c r="E95" s="99">
        <f t="shared" si="5"/>
        <v>438</v>
      </c>
      <c r="F95" s="42">
        <v>200</v>
      </c>
      <c r="G95" s="101">
        <v>410</v>
      </c>
      <c r="H95" s="43">
        <f t="shared" si="1"/>
        <v>610</v>
      </c>
      <c r="I95" s="43">
        <f t="shared" si="2"/>
        <v>332</v>
      </c>
      <c r="J95" s="43">
        <f t="shared" si="4"/>
        <v>716</v>
      </c>
      <c r="K95" s="43">
        <f t="shared" si="3"/>
        <v>1048</v>
      </c>
      <c r="M95" s="116"/>
      <c r="N95" s="116"/>
      <c r="O95" s="116"/>
      <c r="P95" s="116"/>
      <c r="Q95" s="116"/>
      <c r="R95" s="116"/>
      <c r="S95" s="116"/>
      <c r="T95" s="116"/>
      <c r="U95" s="116"/>
    </row>
    <row r="96" spans="1:21" ht="11.25" customHeight="1">
      <c r="A96" s="99" t="s">
        <v>98</v>
      </c>
      <c r="B96" s="42">
        <v>105953</v>
      </c>
      <c r="C96" s="42">
        <v>0</v>
      </c>
      <c r="D96" s="100">
        <v>156560</v>
      </c>
      <c r="E96" s="99">
        <f t="shared" si="5"/>
        <v>262513</v>
      </c>
      <c r="F96" s="42">
        <v>103</v>
      </c>
      <c r="G96" s="101">
        <v>1153</v>
      </c>
      <c r="H96" s="43">
        <f t="shared" si="1"/>
        <v>1256</v>
      </c>
      <c r="I96" s="43">
        <f t="shared" si="2"/>
        <v>106056</v>
      </c>
      <c r="J96" s="43">
        <f t="shared" si="4"/>
        <v>157713</v>
      </c>
      <c r="K96" s="43">
        <f t="shared" si="3"/>
        <v>263769</v>
      </c>
      <c r="M96" s="116"/>
      <c r="N96" s="116"/>
      <c r="O96" s="116"/>
      <c r="P96" s="116"/>
      <c r="Q96" s="116"/>
      <c r="R96" s="116"/>
      <c r="S96" s="116"/>
      <c r="T96" s="116"/>
      <c r="U96" s="116"/>
    </row>
    <row r="97" spans="1:21" ht="11.25" customHeight="1">
      <c r="A97" s="99" t="s">
        <v>99</v>
      </c>
      <c r="B97" s="42">
        <v>478</v>
      </c>
      <c r="C97" s="42">
        <v>0</v>
      </c>
      <c r="D97" s="100">
        <v>1355</v>
      </c>
      <c r="E97" s="99">
        <f t="shared" si="5"/>
        <v>1833</v>
      </c>
      <c r="F97" s="42">
        <v>0</v>
      </c>
      <c r="G97" s="101">
        <v>14</v>
      </c>
      <c r="H97" s="43">
        <f t="shared" si="1"/>
        <v>14</v>
      </c>
      <c r="I97" s="43">
        <f t="shared" si="2"/>
        <v>478</v>
      </c>
      <c r="J97" s="43">
        <f t="shared" si="4"/>
        <v>1369</v>
      </c>
      <c r="K97" s="43">
        <f t="shared" si="3"/>
        <v>1847</v>
      </c>
      <c r="M97" s="116"/>
      <c r="N97" s="116"/>
      <c r="O97" s="116"/>
      <c r="P97" s="116"/>
      <c r="Q97" s="116"/>
      <c r="R97" s="116"/>
      <c r="S97" s="116"/>
      <c r="T97" s="116"/>
      <c r="U97" s="116"/>
    </row>
    <row r="98" spans="1:21" ht="11.25" customHeight="1">
      <c r="A98" s="99" t="s">
        <v>100</v>
      </c>
      <c r="B98" s="42">
        <v>5373</v>
      </c>
      <c r="C98" s="42">
        <v>108</v>
      </c>
      <c r="D98" s="100">
        <v>11768</v>
      </c>
      <c r="E98" s="99">
        <f t="shared" si="5"/>
        <v>17249</v>
      </c>
      <c r="F98" s="42">
        <v>58</v>
      </c>
      <c r="G98" s="101">
        <v>173</v>
      </c>
      <c r="H98" s="43">
        <f t="shared" si="1"/>
        <v>231</v>
      </c>
      <c r="I98" s="43">
        <f t="shared" si="2"/>
        <v>5539</v>
      </c>
      <c r="J98" s="43">
        <f t="shared" si="4"/>
        <v>11941</v>
      </c>
      <c r="K98" s="43">
        <f t="shared" si="3"/>
        <v>17480</v>
      </c>
      <c r="M98" s="116"/>
      <c r="N98" s="116"/>
      <c r="O98" s="116"/>
      <c r="P98" s="116"/>
      <c r="Q98" s="116"/>
      <c r="R98" s="116"/>
      <c r="S98" s="116"/>
      <c r="T98" s="116"/>
      <c r="U98" s="116"/>
    </row>
    <row r="99" spans="1:21" ht="11.25" customHeight="1">
      <c r="A99" s="99" t="s">
        <v>101</v>
      </c>
      <c r="B99" s="42">
        <v>1083</v>
      </c>
      <c r="C99" s="42">
        <v>212</v>
      </c>
      <c r="D99" s="100">
        <v>1689</v>
      </c>
      <c r="E99" s="99">
        <f t="shared" si="5"/>
        <v>2984</v>
      </c>
      <c r="F99" s="42">
        <v>2</v>
      </c>
      <c r="G99" s="101">
        <v>551</v>
      </c>
      <c r="H99" s="43">
        <f t="shared" si="1"/>
        <v>553</v>
      </c>
      <c r="I99" s="43">
        <f t="shared" si="2"/>
        <v>1297</v>
      </c>
      <c r="J99" s="43">
        <f t="shared" si="4"/>
        <v>2240</v>
      </c>
      <c r="K99" s="43">
        <f t="shared" si="3"/>
        <v>3537</v>
      </c>
      <c r="M99" s="116"/>
      <c r="N99" s="116"/>
      <c r="O99" s="116"/>
      <c r="P99" s="116"/>
      <c r="Q99" s="116"/>
      <c r="R99" s="116"/>
      <c r="S99" s="116"/>
      <c r="T99" s="116"/>
      <c r="U99" s="116"/>
    </row>
    <row r="100" spans="1:2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c r="M100" s="116"/>
      <c r="N100" s="116"/>
      <c r="O100" s="116"/>
      <c r="P100" s="116"/>
      <c r="Q100" s="116"/>
      <c r="R100" s="116"/>
      <c r="S100" s="116"/>
      <c r="T100" s="116"/>
      <c r="U100" s="116"/>
    </row>
    <row r="101" spans="1:21" ht="11.25" customHeight="1">
      <c r="A101" s="99" t="s">
        <v>103</v>
      </c>
      <c r="B101" s="42"/>
      <c r="C101" s="42">
        <v>0</v>
      </c>
      <c r="D101" s="100">
        <v>0</v>
      </c>
      <c r="E101" s="99">
        <f t="shared" si="5"/>
        <v>0</v>
      </c>
      <c r="F101" s="42">
        <v>0</v>
      </c>
      <c r="G101" s="101">
        <v>0</v>
      </c>
      <c r="H101" s="43">
        <f t="shared" si="1"/>
        <v>0</v>
      </c>
      <c r="I101" s="43">
        <f t="shared" si="2"/>
        <v>0</v>
      </c>
      <c r="J101" s="43">
        <f t="shared" si="4"/>
        <v>0</v>
      </c>
      <c r="K101" s="43">
        <f t="shared" si="3"/>
        <v>0</v>
      </c>
      <c r="M101" s="116"/>
      <c r="N101" s="116"/>
      <c r="O101" s="116"/>
      <c r="P101" s="116"/>
      <c r="Q101" s="116"/>
      <c r="R101" s="116"/>
      <c r="S101" s="116"/>
      <c r="T101" s="116"/>
      <c r="U101" s="116"/>
    </row>
    <row r="102" spans="1:2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c r="M102" s="116"/>
      <c r="N102" s="116"/>
      <c r="O102" s="116"/>
      <c r="P102" s="116"/>
      <c r="Q102" s="116"/>
      <c r="R102" s="116"/>
      <c r="S102" s="116"/>
      <c r="T102" s="116"/>
      <c r="U102" s="116"/>
    </row>
    <row r="103" spans="1:21"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c r="M103" s="116"/>
      <c r="N103" s="116"/>
      <c r="O103" s="116"/>
      <c r="P103" s="116"/>
      <c r="Q103" s="116"/>
      <c r="R103" s="116"/>
      <c r="S103" s="116"/>
      <c r="T103" s="116"/>
      <c r="U103" s="116"/>
    </row>
    <row r="104" spans="1:21" ht="11.25" customHeight="1">
      <c r="A104" s="99" t="s">
        <v>106</v>
      </c>
      <c r="B104" s="42">
        <v>672</v>
      </c>
      <c r="C104" s="42">
        <v>1</v>
      </c>
      <c r="D104" s="100">
        <v>2464</v>
      </c>
      <c r="E104" s="99">
        <f t="shared" si="5"/>
        <v>3137</v>
      </c>
      <c r="F104" s="42">
        <v>21</v>
      </c>
      <c r="G104" s="101">
        <v>81450</v>
      </c>
      <c r="H104" s="43">
        <f t="shared" si="1"/>
        <v>81471</v>
      </c>
      <c r="I104" s="43">
        <f t="shared" si="2"/>
        <v>694</v>
      </c>
      <c r="J104" s="43">
        <f t="shared" si="4"/>
        <v>83914</v>
      </c>
      <c r="K104" s="43">
        <f t="shared" si="3"/>
        <v>84608</v>
      </c>
      <c r="M104" s="116"/>
      <c r="N104" s="116"/>
      <c r="O104" s="116"/>
      <c r="P104" s="116"/>
      <c r="Q104" s="116"/>
      <c r="R104" s="116"/>
      <c r="S104" s="116"/>
      <c r="T104" s="116"/>
      <c r="U104" s="116"/>
    </row>
    <row r="105" spans="1:2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c r="M105" s="116"/>
      <c r="N105" s="116"/>
      <c r="O105" s="116"/>
      <c r="P105" s="116"/>
      <c r="Q105" s="116"/>
      <c r="R105" s="116"/>
      <c r="S105" s="116"/>
      <c r="T105" s="116"/>
      <c r="U105" s="116"/>
    </row>
    <row r="106" spans="1:21" ht="11.25" customHeight="1">
      <c r="A106" s="99" t="s">
        <v>108</v>
      </c>
      <c r="B106" s="42">
        <v>12412</v>
      </c>
      <c r="C106" s="42">
        <v>11844</v>
      </c>
      <c r="D106" s="100">
        <v>58137</v>
      </c>
      <c r="E106" s="99">
        <f t="shared" si="5"/>
        <v>82393</v>
      </c>
      <c r="F106" s="42">
        <v>3384</v>
      </c>
      <c r="G106" s="101">
        <v>13916</v>
      </c>
      <c r="H106" s="43">
        <f t="shared" si="1"/>
        <v>17300</v>
      </c>
      <c r="I106" s="43">
        <f t="shared" si="2"/>
        <v>27640</v>
      </c>
      <c r="J106" s="43">
        <f t="shared" si="4"/>
        <v>72053</v>
      </c>
      <c r="K106" s="43">
        <f t="shared" si="3"/>
        <v>99693</v>
      </c>
      <c r="M106" s="116"/>
      <c r="N106" s="116"/>
      <c r="O106" s="116"/>
      <c r="P106" s="116"/>
      <c r="Q106" s="116"/>
      <c r="R106" s="116"/>
      <c r="S106" s="116"/>
      <c r="T106" s="116"/>
      <c r="U106" s="116"/>
    </row>
    <row r="107" spans="1:21" ht="11.25" customHeight="1">
      <c r="A107" s="99" t="s">
        <v>109</v>
      </c>
      <c r="B107" s="42">
        <v>1111</v>
      </c>
      <c r="C107" s="42">
        <v>609</v>
      </c>
      <c r="D107" s="100">
        <v>7320</v>
      </c>
      <c r="E107" s="99">
        <f t="shared" si="5"/>
        <v>9040</v>
      </c>
      <c r="F107" s="42">
        <v>1328</v>
      </c>
      <c r="G107" s="101">
        <v>3753</v>
      </c>
      <c r="H107" s="43">
        <f t="shared" si="1"/>
        <v>5081</v>
      </c>
      <c r="I107" s="43">
        <f t="shared" si="2"/>
        <v>3048</v>
      </c>
      <c r="J107" s="43">
        <f t="shared" si="4"/>
        <v>11073</v>
      </c>
      <c r="K107" s="43">
        <f t="shared" si="3"/>
        <v>14121</v>
      </c>
      <c r="M107" s="116"/>
      <c r="N107" s="116"/>
      <c r="O107" s="116"/>
      <c r="P107" s="116"/>
      <c r="Q107" s="116"/>
      <c r="R107" s="116"/>
      <c r="S107" s="116"/>
      <c r="T107" s="116"/>
      <c r="U107" s="116"/>
    </row>
    <row r="108" spans="1:21" ht="11.25" customHeight="1">
      <c r="A108" s="99" t="s">
        <v>110</v>
      </c>
      <c r="B108" s="42">
        <v>19630</v>
      </c>
      <c r="C108" s="42">
        <v>13018</v>
      </c>
      <c r="D108" s="100">
        <v>214815</v>
      </c>
      <c r="E108" s="99">
        <f t="shared" si="5"/>
        <v>247463</v>
      </c>
      <c r="F108" s="42">
        <v>2231</v>
      </c>
      <c r="G108" s="101">
        <v>9005</v>
      </c>
      <c r="H108" s="43">
        <f t="shared" si="1"/>
        <v>11236</v>
      </c>
      <c r="I108" s="43">
        <f t="shared" si="2"/>
        <v>34879</v>
      </c>
      <c r="J108" s="43">
        <f t="shared" si="4"/>
        <v>223820</v>
      </c>
      <c r="K108" s="43">
        <f t="shared" si="3"/>
        <v>258699</v>
      </c>
      <c r="M108" s="116"/>
      <c r="N108" s="116"/>
      <c r="O108" s="116"/>
      <c r="P108" s="116"/>
      <c r="Q108" s="116"/>
      <c r="R108" s="116"/>
      <c r="S108" s="116"/>
      <c r="T108" s="116"/>
      <c r="U108" s="116"/>
    </row>
    <row r="109" spans="1:21" ht="11.25" customHeight="1">
      <c r="A109" s="99" t="s">
        <v>111</v>
      </c>
      <c r="B109" s="42">
        <v>107076</v>
      </c>
      <c r="C109" s="42">
        <v>21002</v>
      </c>
      <c r="D109" s="100">
        <v>465741</v>
      </c>
      <c r="E109" s="99">
        <f t="shared" si="5"/>
        <v>593819</v>
      </c>
      <c r="F109" s="42">
        <v>11481</v>
      </c>
      <c r="G109" s="101">
        <v>38803</v>
      </c>
      <c r="H109" s="43">
        <f t="shared" si="1"/>
        <v>50284</v>
      </c>
      <c r="I109" s="43">
        <f t="shared" si="2"/>
        <v>139559</v>
      </c>
      <c r="J109" s="43">
        <f t="shared" si="4"/>
        <v>504544</v>
      </c>
      <c r="K109" s="43">
        <f t="shared" si="3"/>
        <v>644103</v>
      </c>
      <c r="M109" s="116"/>
      <c r="N109" s="116"/>
      <c r="O109" s="116"/>
      <c r="P109" s="116"/>
      <c r="Q109" s="116"/>
      <c r="R109" s="116"/>
      <c r="S109" s="116"/>
      <c r="T109" s="116"/>
      <c r="U109" s="116"/>
    </row>
    <row r="110" spans="1:21" ht="11.25" customHeight="1">
      <c r="A110" s="99" t="s">
        <v>112</v>
      </c>
      <c r="B110" s="42">
        <v>722</v>
      </c>
      <c r="C110" s="42">
        <v>877</v>
      </c>
      <c r="D110" s="100">
        <v>7390</v>
      </c>
      <c r="E110" s="99">
        <f t="shared" si="5"/>
        <v>8989</v>
      </c>
      <c r="F110" s="42">
        <v>75</v>
      </c>
      <c r="G110" s="101">
        <v>501</v>
      </c>
      <c r="H110" s="43">
        <f t="shared" si="1"/>
        <v>576</v>
      </c>
      <c r="I110" s="43">
        <f t="shared" si="2"/>
        <v>1674</v>
      </c>
      <c r="J110" s="43">
        <f t="shared" si="4"/>
        <v>7891</v>
      </c>
      <c r="K110" s="43">
        <f t="shared" si="3"/>
        <v>9565</v>
      </c>
      <c r="M110" s="116"/>
      <c r="N110" s="116"/>
      <c r="O110" s="116"/>
      <c r="P110" s="116"/>
      <c r="Q110" s="116"/>
      <c r="R110" s="116"/>
      <c r="S110" s="116"/>
      <c r="T110" s="116"/>
      <c r="U110" s="116"/>
    </row>
    <row r="111" spans="1:21" ht="11.25" customHeight="1">
      <c r="A111" s="99" t="s">
        <v>113</v>
      </c>
      <c r="B111" s="42">
        <v>366</v>
      </c>
      <c r="C111" s="42">
        <v>873</v>
      </c>
      <c r="D111" s="100">
        <v>2335</v>
      </c>
      <c r="E111" s="99">
        <f t="shared" si="5"/>
        <v>3574</v>
      </c>
      <c r="F111" s="42">
        <v>1829</v>
      </c>
      <c r="G111" s="101">
        <v>2059</v>
      </c>
      <c r="H111" s="43">
        <f t="shared" si="1"/>
        <v>3888</v>
      </c>
      <c r="I111" s="43">
        <f t="shared" si="2"/>
        <v>3068</v>
      </c>
      <c r="J111" s="43">
        <f t="shared" si="4"/>
        <v>4394</v>
      </c>
      <c r="K111" s="43">
        <f t="shared" si="3"/>
        <v>7462</v>
      </c>
      <c r="M111" s="116"/>
      <c r="N111" s="116"/>
      <c r="O111" s="116"/>
      <c r="P111" s="116"/>
      <c r="Q111" s="116"/>
      <c r="R111" s="116"/>
      <c r="S111" s="116"/>
      <c r="T111" s="116"/>
      <c r="U111" s="116"/>
    </row>
    <row r="112" spans="1:21"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c r="M112" s="116"/>
      <c r="N112" s="116"/>
      <c r="O112" s="116"/>
      <c r="P112" s="116"/>
      <c r="Q112" s="116"/>
      <c r="R112" s="116"/>
      <c r="S112" s="116"/>
      <c r="T112" s="116"/>
      <c r="U112" s="116"/>
    </row>
    <row r="113" spans="1:21"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c r="M113" s="116"/>
      <c r="N113" s="116"/>
      <c r="O113" s="116"/>
      <c r="P113" s="116"/>
      <c r="Q113" s="116"/>
      <c r="R113" s="116"/>
      <c r="S113" s="116"/>
      <c r="T113" s="116"/>
      <c r="U113" s="116"/>
    </row>
    <row r="114" spans="1:21" ht="11.25" customHeight="1">
      <c r="A114" s="99" t="s">
        <v>116</v>
      </c>
      <c r="B114" s="42">
        <v>22371</v>
      </c>
      <c r="C114" s="42">
        <v>10</v>
      </c>
      <c r="D114" s="100">
        <v>58039</v>
      </c>
      <c r="E114" s="99">
        <f t="shared" si="5"/>
        <v>80420</v>
      </c>
      <c r="F114" s="42">
        <v>32</v>
      </c>
      <c r="G114" s="101">
        <v>152</v>
      </c>
      <c r="H114" s="43">
        <f t="shared" si="1"/>
        <v>184</v>
      </c>
      <c r="I114" s="43">
        <f t="shared" si="2"/>
        <v>22413</v>
      </c>
      <c r="J114" s="43">
        <f t="shared" si="4"/>
        <v>58191</v>
      </c>
      <c r="K114" s="43">
        <f t="shared" si="3"/>
        <v>80604</v>
      </c>
      <c r="M114" s="116"/>
      <c r="N114" s="116"/>
      <c r="O114" s="116"/>
      <c r="P114" s="116"/>
      <c r="Q114" s="116"/>
      <c r="R114" s="116"/>
      <c r="S114" s="116"/>
      <c r="T114" s="116"/>
      <c r="U114" s="116"/>
    </row>
    <row r="115" spans="1:2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c r="M115" s="116"/>
      <c r="N115" s="116"/>
      <c r="O115" s="116"/>
      <c r="P115" s="116"/>
      <c r="Q115" s="116"/>
      <c r="R115" s="116"/>
      <c r="S115" s="116"/>
      <c r="T115" s="116"/>
      <c r="U115" s="116"/>
    </row>
    <row r="116" spans="1:2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c r="M116" s="116"/>
      <c r="N116" s="116"/>
      <c r="O116" s="116"/>
      <c r="P116" s="116"/>
      <c r="Q116" s="116"/>
      <c r="R116" s="116"/>
      <c r="S116" s="116"/>
      <c r="T116" s="116"/>
      <c r="U116" s="116"/>
    </row>
    <row r="117" spans="1:21" ht="11.25" customHeight="1">
      <c r="A117" s="99" t="s">
        <v>119</v>
      </c>
      <c r="B117" s="42">
        <v>0</v>
      </c>
      <c r="C117" s="42">
        <v>0</v>
      </c>
      <c r="D117" s="100">
        <v>0</v>
      </c>
      <c r="E117" s="99">
        <f t="shared" si="5"/>
        <v>0</v>
      </c>
      <c r="F117" s="42">
        <v>0</v>
      </c>
      <c r="G117" s="101">
        <v>0</v>
      </c>
      <c r="H117" s="43">
        <f t="shared" si="1"/>
        <v>0</v>
      </c>
      <c r="I117" s="43">
        <f t="shared" si="2"/>
        <v>0</v>
      </c>
      <c r="J117" s="43">
        <f t="shared" si="4"/>
        <v>0</v>
      </c>
      <c r="K117" s="43">
        <f t="shared" si="3"/>
        <v>0</v>
      </c>
      <c r="M117" s="116"/>
      <c r="N117" s="116"/>
      <c r="O117" s="116"/>
      <c r="P117" s="116"/>
      <c r="Q117" s="116"/>
      <c r="R117" s="116"/>
      <c r="S117" s="116"/>
      <c r="T117" s="116"/>
      <c r="U117" s="116"/>
    </row>
    <row r="118" spans="1:2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c r="M118" s="116"/>
      <c r="N118" s="116"/>
      <c r="O118" s="116"/>
      <c r="P118" s="116"/>
      <c r="Q118" s="116"/>
      <c r="R118" s="116"/>
      <c r="S118" s="116"/>
      <c r="T118" s="116"/>
      <c r="U118" s="116"/>
    </row>
    <row r="119" spans="1:21" ht="11.25" customHeight="1">
      <c r="A119" s="99" t="s">
        <v>121</v>
      </c>
      <c r="B119" s="42"/>
      <c r="C119" s="42">
        <v>0</v>
      </c>
      <c r="D119" s="100">
        <v>0</v>
      </c>
      <c r="E119" s="99">
        <f t="shared" si="5"/>
        <v>0</v>
      </c>
      <c r="F119" s="42"/>
      <c r="G119" s="101">
        <v>0</v>
      </c>
      <c r="H119" s="43">
        <f t="shared" si="1"/>
        <v>0</v>
      </c>
      <c r="I119" s="43">
        <f t="shared" si="2"/>
        <v>0</v>
      </c>
      <c r="J119" s="43">
        <f t="shared" si="4"/>
        <v>0</v>
      </c>
      <c r="K119" s="43">
        <f t="shared" si="3"/>
        <v>0</v>
      </c>
      <c r="M119" s="116"/>
      <c r="N119" s="116"/>
      <c r="O119" s="116"/>
      <c r="P119" s="116"/>
      <c r="Q119" s="116"/>
      <c r="R119" s="116"/>
      <c r="S119" s="116"/>
      <c r="T119" s="116"/>
      <c r="U119" s="116"/>
    </row>
    <row r="120" spans="1:21" ht="11.25" customHeight="1">
      <c r="A120" s="99" t="s">
        <v>122</v>
      </c>
      <c r="B120" s="42"/>
      <c r="C120" s="42">
        <v>0</v>
      </c>
      <c r="D120" s="100">
        <v>0</v>
      </c>
      <c r="E120" s="99">
        <f t="shared" si="5"/>
        <v>0</v>
      </c>
      <c r="F120" s="42">
        <v>0</v>
      </c>
      <c r="G120" s="101">
        <v>0</v>
      </c>
      <c r="H120" s="43">
        <f t="shared" si="1"/>
        <v>0</v>
      </c>
      <c r="I120" s="43">
        <f t="shared" si="2"/>
        <v>0</v>
      </c>
      <c r="J120" s="43">
        <f t="shared" si="4"/>
        <v>0</v>
      </c>
      <c r="K120" s="43">
        <f t="shared" si="3"/>
        <v>0</v>
      </c>
      <c r="M120" s="116"/>
      <c r="N120" s="116"/>
      <c r="O120" s="116"/>
      <c r="P120" s="116"/>
      <c r="Q120" s="116"/>
      <c r="R120" s="116"/>
      <c r="S120" s="116"/>
      <c r="T120" s="116"/>
      <c r="U120" s="116"/>
    </row>
    <row r="121" spans="1:21" ht="11.25" customHeight="1">
      <c r="A121" s="99"/>
      <c r="B121" s="95"/>
      <c r="C121" s="95"/>
      <c r="D121" s="101"/>
      <c r="E121" s="99"/>
      <c r="F121" s="95"/>
      <c r="G121" s="101"/>
      <c r="H121" s="43"/>
      <c r="I121" s="43"/>
      <c r="J121" s="43"/>
      <c r="K121" s="43"/>
      <c r="M121" s="116"/>
      <c r="N121" s="116"/>
      <c r="O121" s="116"/>
      <c r="P121" s="116"/>
      <c r="Q121" s="116"/>
      <c r="R121" s="116"/>
      <c r="S121" s="116"/>
      <c r="T121" s="116"/>
      <c r="U121" s="116"/>
    </row>
    <row r="122" spans="1:21" ht="11.25" customHeight="1">
      <c r="A122" s="98"/>
      <c r="B122" s="102"/>
      <c r="C122" s="102"/>
      <c r="D122" s="43"/>
      <c r="E122" s="99"/>
      <c r="F122" s="98"/>
      <c r="G122" s="97"/>
      <c r="H122" s="98"/>
      <c r="I122" s="43"/>
      <c r="J122" s="98"/>
      <c r="K122" s="98"/>
      <c r="M122" s="116"/>
      <c r="N122" s="116"/>
      <c r="O122" s="116"/>
      <c r="P122" s="116"/>
      <c r="Q122" s="116"/>
      <c r="R122" s="116"/>
      <c r="S122" s="116"/>
      <c r="T122" s="116"/>
      <c r="U122" s="116"/>
    </row>
    <row r="123" spans="1:21" ht="11.25" customHeight="1">
      <c r="A123" s="15"/>
      <c r="B123" s="43">
        <f>SUM(B25:B122)</f>
        <v>3533069</v>
      </c>
      <c r="C123" s="43">
        <f>SUM(C25:C122)</f>
        <v>789265</v>
      </c>
      <c r="D123" s="43">
        <f>SUM(D25:D120)</f>
        <v>6823227</v>
      </c>
      <c r="E123" s="43">
        <f>SUM(E25:E120)</f>
        <v>11145561</v>
      </c>
      <c r="F123" s="95">
        <f>SUM(F25:F120)</f>
        <v>376660</v>
      </c>
      <c r="G123" s="43">
        <f>SUM(G25:G120)</f>
        <v>965412</v>
      </c>
      <c r="H123" s="43">
        <f>F123+G123</f>
        <v>1342072</v>
      </c>
      <c r="I123" s="43">
        <f>SUM(I25:I120)</f>
        <v>4698994</v>
      </c>
      <c r="J123" s="43">
        <f>D123+G123</f>
        <v>7788639</v>
      </c>
      <c r="K123" s="43">
        <f>E123+H123</f>
        <v>12487633</v>
      </c>
      <c r="M123" s="116"/>
      <c r="N123" s="116"/>
      <c r="O123" s="116"/>
      <c r="P123" s="116"/>
      <c r="Q123" s="116"/>
      <c r="R123" s="116"/>
      <c r="S123" s="116"/>
      <c r="T123" s="116"/>
      <c r="U123" s="116"/>
    </row>
    <row r="124" spans="1:21" ht="11.25" customHeight="1">
      <c r="A124" s="35"/>
      <c r="B124" s="35"/>
      <c r="C124" s="35"/>
      <c r="D124" s="35"/>
      <c r="E124" s="35"/>
      <c r="F124" s="35"/>
      <c r="G124" s="35"/>
      <c r="H124" s="35"/>
      <c r="I124" s="35"/>
      <c r="J124" s="35"/>
      <c r="K124" s="35"/>
      <c r="M124" s="116"/>
      <c r="N124" s="116"/>
      <c r="O124" s="116"/>
      <c r="P124" s="116"/>
      <c r="Q124" s="116"/>
      <c r="R124" s="116"/>
      <c r="S124" s="116"/>
      <c r="T124" s="116"/>
      <c r="U124" s="116"/>
    </row>
    <row r="125" spans="1:12" ht="11.25" customHeight="1">
      <c r="A125" s="69"/>
      <c r="B125" s="69"/>
      <c r="C125" s="69"/>
      <c r="D125" s="69"/>
      <c r="E125" s="69"/>
      <c r="F125" s="69"/>
      <c r="G125" s="69"/>
      <c r="H125" s="69"/>
      <c r="I125" s="69"/>
      <c r="J125" s="69"/>
      <c r="K125" s="69"/>
      <c r="L125" s="37"/>
    </row>
    <row r="126" spans="1:12" ht="11.25" customHeight="1">
      <c r="A126" s="70" t="s">
        <v>124</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1" ht="11.25" customHeight="1">
      <c r="A128" s="70" t="s">
        <v>125</v>
      </c>
      <c r="B128" s="70"/>
      <c r="C128" s="70"/>
      <c r="D128" s="70"/>
      <c r="E128" s="70"/>
      <c r="F128" s="70"/>
      <c r="G128" s="70"/>
      <c r="H128" s="70"/>
      <c r="I128" s="70"/>
      <c r="J128" s="70"/>
      <c r="K128" s="70"/>
      <c r="L128" s="117"/>
      <c r="M128" s="114"/>
      <c r="N128" s="114"/>
      <c r="O128" s="114"/>
      <c r="P128" s="114"/>
      <c r="Q128" s="114"/>
      <c r="R128" s="114"/>
      <c r="S128" s="114"/>
      <c r="T128" s="114"/>
      <c r="U128" s="114"/>
    </row>
    <row r="129" ht="11.25" customHeight="1">
      <c r="L129" s="37"/>
    </row>
    <row r="130" spans="1:12" ht="11.25" customHeight="1">
      <c r="A130" s="71" t="s">
        <v>126</v>
      </c>
      <c r="L130" s="37"/>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7.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141</v>
      </c>
      <c r="B1" s="76"/>
      <c r="C1" s="76"/>
      <c r="D1" s="76"/>
      <c r="E1" s="76"/>
      <c r="F1" s="76"/>
      <c r="G1" s="76"/>
      <c r="H1" s="76"/>
      <c r="I1" s="76"/>
      <c r="J1" s="76"/>
      <c r="K1" s="76"/>
      <c r="L1" s="76"/>
    </row>
    <row r="2" spans="1:12" s="105" customFormat="1" ht="11.25" customHeight="1">
      <c r="A2" s="3" t="s">
        <v>142</v>
      </c>
      <c r="B2" s="3"/>
      <c r="C2" s="3"/>
      <c r="D2" s="3"/>
      <c r="E2" s="3"/>
      <c r="F2" s="3" t="s">
        <v>142</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143</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144</v>
      </c>
      <c r="C22" s="81"/>
      <c r="D22" s="15" t="s">
        <v>132</v>
      </c>
      <c r="E22" s="15" t="s">
        <v>26</v>
      </c>
      <c r="F22" s="15" t="s">
        <v>144</v>
      </c>
      <c r="G22" s="15" t="s">
        <v>132</v>
      </c>
      <c r="H22" s="15" t="s">
        <v>26</v>
      </c>
      <c r="I22" s="15" t="s">
        <v>144</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2469</v>
      </c>
      <c r="C24" s="42">
        <v>71</v>
      </c>
      <c r="D24" s="101">
        <v>5943</v>
      </c>
      <c r="E24" s="99">
        <f aca="true" t="shared" si="0" ref="E24:E119">SUM(B24:D24)</f>
        <v>8483</v>
      </c>
      <c r="F24" s="42">
        <v>1129</v>
      </c>
      <c r="G24" s="101">
        <v>2139</v>
      </c>
      <c r="H24" s="43">
        <f aca="true" t="shared" si="1" ref="H24:H119">SUM(F24:G24)</f>
        <v>3268</v>
      </c>
      <c r="I24" s="43">
        <f aca="true" t="shared" si="2" ref="I24:I119">SUM(B24+C24+F24)</f>
        <v>3669</v>
      </c>
      <c r="J24" s="43">
        <f aca="true" t="shared" si="3" ref="J24:J119">SUM(D24+G24)</f>
        <v>8082</v>
      </c>
      <c r="K24" s="99">
        <f>SUM(I24:J24)</f>
        <v>11751</v>
      </c>
      <c r="L24" s="42">
        <v>32133</v>
      </c>
    </row>
    <row r="25" spans="1:12" s="108" customFormat="1" ht="11.25" customHeight="1">
      <c r="A25" s="99" t="s">
        <v>28</v>
      </c>
      <c r="B25" s="42">
        <v>7900</v>
      </c>
      <c r="C25" s="42">
        <v>22</v>
      </c>
      <c r="D25" s="101">
        <v>13998</v>
      </c>
      <c r="E25" s="99">
        <f t="shared" si="0"/>
        <v>21920</v>
      </c>
      <c r="F25" s="42">
        <v>64</v>
      </c>
      <c r="G25" s="101">
        <v>398</v>
      </c>
      <c r="H25" s="43">
        <f t="shared" si="1"/>
        <v>462</v>
      </c>
      <c r="I25" s="43">
        <f t="shared" si="2"/>
        <v>7986</v>
      </c>
      <c r="J25" s="43">
        <f t="shared" si="3"/>
        <v>14396</v>
      </c>
      <c r="K25" s="99">
        <f aca="true" t="shared" si="4" ref="K25:K119">SUM(E25+H25)</f>
        <v>22382</v>
      </c>
      <c r="L25" s="42">
        <v>97634</v>
      </c>
    </row>
    <row r="26" spans="1:12" s="108" customFormat="1" ht="11.25" customHeight="1">
      <c r="A26" s="99" t="s">
        <v>29</v>
      </c>
      <c r="B26" s="42">
        <v>1314</v>
      </c>
      <c r="C26" s="42">
        <v>17</v>
      </c>
      <c r="D26" s="101">
        <v>4448</v>
      </c>
      <c r="E26" s="99">
        <f t="shared" si="0"/>
        <v>5779</v>
      </c>
      <c r="F26" s="42">
        <v>197</v>
      </c>
      <c r="G26" s="101">
        <v>678</v>
      </c>
      <c r="H26" s="43">
        <f t="shared" si="1"/>
        <v>875</v>
      </c>
      <c r="I26" s="43">
        <f t="shared" si="2"/>
        <v>1528</v>
      </c>
      <c r="J26" s="43">
        <f t="shared" si="3"/>
        <v>5126</v>
      </c>
      <c r="K26" s="99">
        <f t="shared" si="4"/>
        <v>6654</v>
      </c>
      <c r="L26" s="42">
        <v>2534</v>
      </c>
    </row>
    <row r="27" spans="1:12" s="108" customFormat="1" ht="11.25" customHeight="1">
      <c r="A27" s="99" t="s">
        <v>136</v>
      </c>
      <c r="B27" s="42">
        <v>594</v>
      </c>
      <c r="C27" s="42">
        <v>896</v>
      </c>
      <c r="D27" s="101">
        <v>6720</v>
      </c>
      <c r="E27" s="99">
        <f t="shared" si="0"/>
        <v>8210</v>
      </c>
      <c r="F27" s="42">
        <v>530</v>
      </c>
      <c r="G27" s="101">
        <v>2220</v>
      </c>
      <c r="H27" s="43">
        <f t="shared" si="1"/>
        <v>2750</v>
      </c>
      <c r="I27" s="43">
        <f t="shared" si="2"/>
        <v>2020</v>
      </c>
      <c r="J27" s="43">
        <f t="shared" si="3"/>
        <v>8940</v>
      </c>
      <c r="K27" s="99">
        <f t="shared" si="4"/>
        <v>10960</v>
      </c>
      <c r="L27" s="42">
        <v>1443</v>
      </c>
    </row>
    <row r="28" spans="1:12" s="108" customFormat="1" ht="11.25" customHeight="1">
      <c r="A28" s="99" t="s">
        <v>31</v>
      </c>
      <c r="B28" s="42">
        <v>9</v>
      </c>
      <c r="C28" s="42">
        <v>185</v>
      </c>
      <c r="D28" s="101">
        <v>1240</v>
      </c>
      <c r="E28" s="99">
        <f t="shared" si="0"/>
        <v>1434</v>
      </c>
      <c r="F28" s="42">
        <v>51</v>
      </c>
      <c r="G28" s="101">
        <v>41</v>
      </c>
      <c r="H28" s="43">
        <f t="shared" si="1"/>
        <v>92</v>
      </c>
      <c r="I28" s="43">
        <f t="shared" si="2"/>
        <v>245</v>
      </c>
      <c r="J28" s="43">
        <f t="shared" si="3"/>
        <v>1281</v>
      </c>
      <c r="K28" s="99">
        <f t="shared" si="4"/>
        <v>1526</v>
      </c>
      <c r="L28" s="42">
        <v>105</v>
      </c>
    </row>
    <row r="29" spans="1:12" s="108" customFormat="1" ht="11.25" customHeight="1">
      <c r="A29" s="99" t="s">
        <v>32</v>
      </c>
      <c r="B29" s="42">
        <v>1945</v>
      </c>
      <c r="C29" s="42">
        <v>39</v>
      </c>
      <c r="D29" s="101">
        <v>6262</v>
      </c>
      <c r="E29" s="99">
        <f t="shared" si="0"/>
        <v>8246</v>
      </c>
      <c r="F29" s="42">
        <v>9</v>
      </c>
      <c r="G29" s="101">
        <v>9</v>
      </c>
      <c r="H29" s="43">
        <f t="shared" si="1"/>
        <v>18</v>
      </c>
      <c r="I29" s="43">
        <f t="shared" si="2"/>
        <v>1993</v>
      </c>
      <c r="J29" s="43">
        <f t="shared" si="3"/>
        <v>6271</v>
      </c>
      <c r="K29" s="99">
        <f t="shared" si="4"/>
        <v>8264</v>
      </c>
      <c r="L29" s="42">
        <v>0</v>
      </c>
    </row>
    <row r="30" spans="1:12" s="108" customFormat="1" ht="11.25" customHeight="1">
      <c r="A30" s="99" t="s">
        <v>33</v>
      </c>
      <c r="B30" s="42">
        <v>3752</v>
      </c>
      <c r="C30" s="42">
        <v>20187</v>
      </c>
      <c r="D30" s="101">
        <v>82411</v>
      </c>
      <c r="E30" s="99">
        <f t="shared" si="0"/>
        <v>106350</v>
      </c>
      <c r="F30" s="42">
        <v>3052</v>
      </c>
      <c r="G30" s="101">
        <v>8683</v>
      </c>
      <c r="H30" s="43">
        <f t="shared" si="1"/>
        <v>11735</v>
      </c>
      <c r="I30" s="43">
        <f t="shared" si="2"/>
        <v>26991</v>
      </c>
      <c r="J30" s="43">
        <f t="shared" si="3"/>
        <v>91094</v>
      </c>
      <c r="K30" s="99">
        <f t="shared" si="4"/>
        <v>118085</v>
      </c>
      <c r="L30" s="42">
        <v>58897</v>
      </c>
    </row>
    <row r="31" spans="1:12" s="108" customFormat="1" ht="11.25" customHeight="1">
      <c r="A31" s="99" t="s">
        <v>34</v>
      </c>
      <c r="B31" s="42">
        <v>16</v>
      </c>
      <c r="C31" s="42">
        <v>0</v>
      </c>
      <c r="D31" s="101">
        <v>17</v>
      </c>
      <c r="E31" s="99">
        <f t="shared" si="0"/>
        <v>33</v>
      </c>
      <c r="F31" s="42">
        <v>0</v>
      </c>
      <c r="G31" s="101">
        <v>0</v>
      </c>
      <c r="H31" s="43">
        <f t="shared" si="1"/>
        <v>0</v>
      </c>
      <c r="I31" s="43">
        <f t="shared" si="2"/>
        <v>16</v>
      </c>
      <c r="J31" s="43">
        <f t="shared" si="3"/>
        <v>17</v>
      </c>
      <c r="K31" s="99">
        <f t="shared" si="4"/>
        <v>33</v>
      </c>
      <c r="L31" s="42">
        <v>36</v>
      </c>
    </row>
    <row r="32" spans="1:12" s="108" customFormat="1" ht="11.25" customHeight="1">
      <c r="A32" s="99" t="s">
        <v>35</v>
      </c>
      <c r="B32" s="42">
        <v>0</v>
      </c>
      <c r="C32" s="42">
        <v>133</v>
      </c>
      <c r="D32" s="101">
        <v>371</v>
      </c>
      <c r="E32" s="99">
        <f t="shared" si="0"/>
        <v>504</v>
      </c>
      <c r="F32" s="42">
        <v>68</v>
      </c>
      <c r="G32" s="101">
        <v>229</v>
      </c>
      <c r="H32" s="43">
        <f t="shared" si="1"/>
        <v>297</v>
      </c>
      <c r="I32" s="43">
        <f t="shared" si="2"/>
        <v>201</v>
      </c>
      <c r="J32" s="43">
        <f t="shared" si="3"/>
        <v>600</v>
      </c>
      <c r="K32" s="99">
        <f t="shared" si="4"/>
        <v>801</v>
      </c>
      <c r="L32" s="42">
        <v>63</v>
      </c>
    </row>
    <row r="33" spans="1:12" s="108" customFormat="1" ht="11.25" customHeight="1">
      <c r="A33" s="99" t="s">
        <v>36</v>
      </c>
      <c r="B33" s="42">
        <v>28267</v>
      </c>
      <c r="C33" s="42">
        <v>0</v>
      </c>
      <c r="D33" s="101">
        <v>47148</v>
      </c>
      <c r="E33" s="99">
        <f t="shared" si="0"/>
        <v>75415</v>
      </c>
      <c r="F33" s="42">
        <v>6</v>
      </c>
      <c r="G33" s="101">
        <v>693</v>
      </c>
      <c r="H33" s="43">
        <f t="shared" si="1"/>
        <v>699</v>
      </c>
      <c r="I33" s="43">
        <f t="shared" si="2"/>
        <v>28273</v>
      </c>
      <c r="J33" s="43">
        <f t="shared" si="3"/>
        <v>47841</v>
      </c>
      <c r="K33" s="99">
        <f t="shared" si="4"/>
        <v>76114</v>
      </c>
      <c r="L33" s="42">
        <v>364079</v>
      </c>
    </row>
    <row r="34" spans="1:12" s="108" customFormat="1" ht="11.25" customHeight="1">
      <c r="A34" s="99" t="s">
        <v>37</v>
      </c>
      <c r="B34" s="42">
        <v>26261</v>
      </c>
      <c r="C34" s="42">
        <v>62775</v>
      </c>
      <c r="D34" s="101">
        <v>174444</v>
      </c>
      <c r="E34" s="99">
        <f t="shared" si="0"/>
        <v>263480</v>
      </c>
      <c r="F34" s="42">
        <v>10500</v>
      </c>
      <c r="G34" s="101">
        <v>150849</v>
      </c>
      <c r="H34" s="43">
        <f t="shared" si="1"/>
        <v>161349</v>
      </c>
      <c r="I34" s="43">
        <f t="shared" si="2"/>
        <v>99536</v>
      </c>
      <c r="J34" s="43">
        <f t="shared" si="3"/>
        <v>325293</v>
      </c>
      <c r="K34" s="99">
        <f t="shared" si="4"/>
        <v>424829</v>
      </c>
      <c r="L34" s="42">
        <v>615735</v>
      </c>
    </row>
    <row r="35" spans="1:12" s="108" customFormat="1" ht="11.25" customHeight="1">
      <c r="A35" s="99" t="s">
        <v>38</v>
      </c>
      <c r="B35" s="42">
        <v>451</v>
      </c>
      <c r="C35" s="42">
        <v>321</v>
      </c>
      <c r="D35" s="101">
        <v>3764</v>
      </c>
      <c r="E35" s="99">
        <f t="shared" si="0"/>
        <v>4536</v>
      </c>
      <c r="F35" s="42">
        <v>123</v>
      </c>
      <c r="G35" s="101">
        <v>456</v>
      </c>
      <c r="H35" s="43">
        <f t="shared" si="1"/>
        <v>579</v>
      </c>
      <c r="I35" s="43">
        <f t="shared" si="2"/>
        <v>895</v>
      </c>
      <c r="J35" s="43">
        <f t="shared" si="3"/>
        <v>4220</v>
      </c>
      <c r="K35" s="99">
        <f t="shared" si="4"/>
        <v>5115</v>
      </c>
      <c r="L35" s="42">
        <v>0</v>
      </c>
    </row>
    <row r="36" spans="1:12" s="108" customFormat="1" ht="11.25" customHeight="1">
      <c r="A36" s="99" t="s">
        <v>39</v>
      </c>
      <c r="B36" s="42">
        <v>5715</v>
      </c>
      <c r="C36" s="42">
        <v>5342</v>
      </c>
      <c r="D36" s="101">
        <v>46242</v>
      </c>
      <c r="E36" s="99">
        <f t="shared" si="0"/>
        <v>57299</v>
      </c>
      <c r="F36" s="42">
        <v>2081</v>
      </c>
      <c r="G36" s="101">
        <v>7861</v>
      </c>
      <c r="H36" s="43">
        <f t="shared" si="1"/>
        <v>9942</v>
      </c>
      <c r="I36" s="43">
        <f t="shared" si="2"/>
        <v>13138</v>
      </c>
      <c r="J36" s="43">
        <f t="shared" si="3"/>
        <v>54103</v>
      </c>
      <c r="K36" s="99">
        <f t="shared" si="4"/>
        <v>67241</v>
      </c>
      <c r="L36" s="42">
        <v>23477</v>
      </c>
    </row>
    <row r="37" spans="1:12" s="108" customFormat="1" ht="11.25" customHeight="1">
      <c r="A37" s="99" t="s">
        <v>40</v>
      </c>
      <c r="B37" s="42">
        <v>6034</v>
      </c>
      <c r="C37" s="42">
        <v>4323</v>
      </c>
      <c r="D37" s="101">
        <v>54819</v>
      </c>
      <c r="E37" s="99">
        <f t="shared" si="0"/>
        <v>65176</v>
      </c>
      <c r="F37" s="42">
        <v>8611</v>
      </c>
      <c r="G37" s="101">
        <v>48129</v>
      </c>
      <c r="H37" s="43">
        <f t="shared" si="1"/>
        <v>56740</v>
      </c>
      <c r="I37" s="43">
        <f t="shared" si="2"/>
        <v>18968</v>
      </c>
      <c r="J37" s="43">
        <f t="shared" si="3"/>
        <v>102948</v>
      </c>
      <c r="K37" s="99">
        <f t="shared" si="4"/>
        <v>121916</v>
      </c>
      <c r="L37" s="42">
        <v>7058</v>
      </c>
    </row>
    <row r="38" spans="1:12" s="108" customFormat="1" ht="11.25" customHeight="1">
      <c r="A38" s="99" t="s">
        <v>41</v>
      </c>
      <c r="B38" s="42">
        <v>220</v>
      </c>
      <c r="C38" s="42">
        <v>532</v>
      </c>
      <c r="D38" s="101">
        <v>2672</v>
      </c>
      <c r="E38" s="99">
        <f t="shared" si="0"/>
        <v>3424</v>
      </c>
      <c r="F38" s="42">
        <v>2395</v>
      </c>
      <c r="G38" s="101">
        <v>6378</v>
      </c>
      <c r="H38" s="43">
        <f t="shared" si="1"/>
        <v>8773</v>
      </c>
      <c r="I38" s="43">
        <f t="shared" si="2"/>
        <v>3147</v>
      </c>
      <c r="J38" s="43">
        <f t="shared" si="3"/>
        <v>9050</v>
      </c>
      <c r="K38" s="99">
        <f t="shared" si="4"/>
        <v>12197</v>
      </c>
      <c r="L38" s="42">
        <v>3176</v>
      </c>
    </row>
    <row r="39" spans="1:12" s="108" customFormat="1" ht="11.25" customHeight="1">
      <c r="A39" s="99" t="s">
        <v>42</v>
      </c>
      <c r="B39" s="42">
        <v>12</v>
      </c>
      <c r="C39" s="42">
        <v>615</v>
      </c>
      <c r="D39" s="101">
        <v>1951</v>
      </c>
      <c r="E39" s="99">
        <f t="shared" si="0"/>
        <v>2578</v>
      </c>
      <c r="F39" s="42">
        <v>726</v>
      </c>
      <c r="G39" s="101">
        <v>3520</v>
      </c>
      <c r="H39" s="43">
        <f t="shared" si="1"/>
        <v>4246</v>
      </c>
      <c r="I39" s="43">
        <f t="shared" si="2"/>
        <v>1353</v>
      </c>
      <c r="J39" s="43">
        <f t="shared" si="3"/>
        <v>5471</v>
      </c>
      <c r="K39" s="99">
        <f t="shared" si="4"/>
        <v>6824</v>
      </c>
      <c r="L39" s="42">
        <v>48653</v>
      </c>
    </row>
    <row r="40" spans="1:12" s="108" customFormat="1" ht="11.25" customHeight="1">
      <c r="A40" s="99" t="s">
        <v>43</v>
      </c>
      <c r="B40" s="42">
        <v>1</v>
      </c>
      <c r="C40" s="42">
        <v>1360</v>
      </c>
      <c r="D40" s="101">
        <v>15461</v>
      </c>
      <c r="E40" s="99">
        <f t="shared" si="0"/>
        <v>16822</v>
      </c>
      <c r="F40" s="42">
        <v>720</v>
      </c>
      <c r="G40" s="101">
        <v>3947</v>
      </c>
      <c r="H40" s="43">
        <f t="shared" si="1"/>
        <v>4667</v>
      </c>
      <c r="I40" s="43">
        <f t="shared" si="2"/>
        <v>2081</v>
      </c>
      <c r="J40" s="43">
        <f t="shared" si="3"/>
        <v>19408</v>
      </c>
      <c r="K40" s="99">
        <f t="shared" si="4"/>
        <v>21489</v>
      </c>
      <c r="L40" s="42">
        <v>290235</v>
      </c>
    </row>
    <row r="41" spans="1:12" s="108" customFormat="1" ht="11.25" customHeight="1">
      <c r="A41" s="99" t="s">
        <v>44</v>
      </c>
      <c r="B41" s="42">
        <v>9828</v>
      </c>
      <c r="C41" s="42">
        <v>11</v>
      </c>
      <c r="D41" s="101">
        <v>25448</v>
      </c>
      <c r="E41" s="99">
        <f t="shared" si="0"/>
        <v>35287</v>
      </c>
      <c r="F41" s="42">
        <v>9</v>
      </c>
      <c r="G41" s="101">
        <v>26</v>
      </c>
      <c r="H41" s="43">
        <f t="shared" si="1"/>
        <v>35</v>
      </c>
      <c r="I41" s="43">
        <f t="shared" si="2"/>
        <v>9848</v>
      </c>
      <c r="J41" s="43">
        <f t="shared" si="3"/>
        <v>25474</v>
      </c>
      <c r="K41" s="99">
        <f t="shared" si="4"/>
        <v>35322</v>
      </c>
      <c r="L41" s="42">
        <v>78910</v>
      </c>
    </row>
    <row r="42" spans="1:12" s="108" customFormat="1" ht="11.25" customHeight="1">
      <c r="A42" s="99" t="s">
        <v>45</v>
      </c>
      <c r="B42" s="42">
        <v>10</v>
      </c>
      <c r="C42" s="42">
        <v>296</v>
      </c>
      <c r="D42" s="101">
        <v>633</v>
      </c>
      <c r="E42" s="99">
        <f t="shared" si="0"/>
        <v>939</v>
      </c>
      <c r="F42" s="42">
        <v>132</v>
      </c>
      <c r="G42" s="101">
        <v>296</v>
      </c>
      <c r="H42" s="43">
        <f t="shared" si="1"/>
        <v>428</v>
      </c>
      <c r="I42" s="43">
        <f t="shared" si="2"/>
        <v>438</v>
      </c>
      <c r="J42" s="43">
        <f t="shared" si="3"/>
        <v>929</v>
      </c>
      <c r="K42" s="99">
        <f t="shared" si="4"/>
        <v>1367</v>
      </c>
      <c r="L42" s="42">
        <v>0</v>
      </c>
    </row>
    <row r="43" spans="1:12" s="108" customFormat="1" ht="11.25" customHeight="1">
      <c r="A43" s="99" t="s">
        <v>46</v>
      </c>
      <c r="B43" s="42">
        <v>123</v>
      </c>
      <c r="C43" s="42">
        <v>7</v>
      </c>
      <c r="D43" s="101">
        <v>881</v>
      </c>
      <c r="E43" s="99">
        <f t="shared" si="0"/>
        <v>1011</v>
      </c>
      <c r="F43" s="42">
        <v>9</v>
      </c>
      <c r="G43" s="101">
        <v>189</v>
      </c>
      <c r="H43" s="43">
        <f t="shared" si="1"/>
        <v>198</v>
      </c>
      <c r="I43" s="43">
        <f t="shared" si="2"/>
        <v>139</v>
      </c>
      <c r="J43" s="43">
        <f t="shared" si="3"/>
        <v>1070</v>
      </c>
      <c r="K43" s="99">
        <f t="shared" si="4"/>
        <v>1209</v>
      </c>
      <c r="L43" s="42">
        <v>0</v>
      </c>
    </row>
    <row r="44" spans="1:12" s="108" customFormat="1" ht="11.25" customHeight="1">
      <c r="A44" s="99" t="s">
        <v>47</v>
      </c>
      <c r="B44" s="42">
        <v>1693</v>
      </c>
      <c r="C44" s="42">
        <v>12147</v>
      </c>
      <c r="D44" s="101">
        <v>54455</v>
      </c>
      <c r="E44" s="99">
        <f t="shared" si="0"/>
        <v>68295</v>
      </c>
      <c r="F44" s="42">
        <v>2346</v>
      </c>
      <c r="G44" s="101">
        <v>9190</v>
      </c>
      <c r="H44" s="43">
        <f t="shared" si="1"/>
        <v>11536</v>
      </c>
      <c r="I44" s="43">
        <f t="shared" si="2"/>
        <v>16186</v>
      </c>
      <c r="J44" s="43">
        <f t="shared" si="3"/>
        <v>63645</v>
      </c>
      <c r="K44" s="99">
        <f t="shared" si="4"/>
        <v>79831</v>
      </c>
      <c r="L44" s="42">
        <v>22315</v>
      </c>
    </row>
    <row r="45" spans="1:12" s="108" customFormat="1" ht="11.25" customHeight="1">
      <c r="A45" s="99" t="s">
        <v>48</v>
      </c>
      <c r="B45" s="42">
        <v>51076</v>
      </c>
      <c r="C45" s="42">
        <v>1473</v>
      </c>
      <c r="D45" s="101">
        <v>113786</v>
      </c>
      <c r="E45" s="99">
        <f t="shared" si="0"/>
        <v>166335</v>
      </c>
      <c r="F45" s="42">
        <v>33256</v>
      </c>
      <c r="G45" s="101">
        <v>75989</v>
      </c>
      <c r="H45" s="43">
        <f t="shared" si="1"/>
        <v>109245</v>
      </c>
      <c r="I45" s="43">
        <f t="shared" si="2"/>
        <v>85805</v>
      </c>
      <c r="J45" s="43">
        <f t="shared" si="3"/>
        <v>189775</v>
      </c>
      <c r="K45" s="99">
        <f t="shared" si="4"/>
        <v>275580</v>
      </c>
      <c r="L45" s="42">
        <v>1002237</v>
      </c>
    </row>
    <row r="46" spans="1:12" s="108" customFormat="1" ht="11.25" customHeight="1">
      <c r="A46" s="99" t="s">
        <v>49</v>
      </c>
      <c r="B46" s="42">
        <v>775</v>
      </c>
      <c r="C46" s="42">
        <v>578</v>
      </c>
      <c r="D46" s="101">
        <v>3483</v>
      </c>
      <c r="E46" s="99">
        <f t="shared" si="0"/>
        <v>4836</v>
      </c>
      <c r="F46" s="42">
        <v>3944</v>
      </c>
      <c r="G46" s="101">
        <v>12689</v>
      </c>
      <c r="H46" s="43">
        <f t="shared" si="1"/>
        <v>16633</v>
      </c>
      <c r="I46" s="43">
        <f t="shared" si="2"/>
        <v>5297</v>
      </c>
      <c r="J46" s="43">
        <f t="shared" si="3"/>
        <v>16172</v>
      </c>
      <c r="K46" s="99">
        <f t="shared" si="4"/>
        <v>21469</v>
      </c>
      <c r="L46" s="42">
        <v>13565</v>
      </c>
    </row>
    <row r="47" spans="1:12" s="108" customFormat="1" ht="11.25" customHeight="1">
      <c r="A47" s="99" t="s">
        <v>50</v>
      </c>
      <c r="B47" s="42">
        <v>0</v>
      </c>
      <c r="C47" s="42">
        <v>0</v>
      </c>
      <c r="D47" s="101">
        <v>0</v>
      </c>
      <c r="E47" s="99">
        <f t="shared" si="0"/>
        <v>0</v>
      </c>
      <c r="F47" s="42">
        <v>73</v>
      </c>
      <c r="G47" s="101">
        <v>321</v>
      </c>
      <c r="H47" s="43">
        <f t="shared" si="1"/>
        <v>394</v>
      </c>
      <c r="I47" s="43">
        <f t="shared" si="2"/>
        <v>73</v>
      </c>
      <c r="J47" s="43">
        <f t="shared" si="3"/>
        <v>321</v>
      </c>
      <c r="K47" s="99">
        <f t="shared" si="4"/>
        <v>394</v>
      </c>
      <c r="L47" s="42">
        <v>0</v>
      </c>
    </row>
    <row r="48" spans="1:12" s="108" customFormat="1" ht="11.25" customHeight="1">
      <c r="A48" s="99" t="s">
        <v>51</v>
      </c>
      <c r="B48" s="42">
        <v>17460</v>
      </c>
      <c r="C48" s="42">
        <v>7936</v>
      </c>
      <c r="D48" s="101">
        <v>83627</v>
      </c>
      <c r="E48" s="99">
        <f t="shared" si="0"/>
        <v>109023</v>
      </c>
      <c r="F48" s="42">
        <v>8474</v>
      </c>
      <c r="G48" s="101">
        <v>16848</v>
      </c>
      <c r="H48" s="43">
        <f t="shared" si="1"/>
        <v>25322</v>
      </c>
      <c r="I48" s="43">
        <f t="shared" si="2"/>
        <v>33870</v>
      </c>
      <c r="J48" s="43">
        <f t="shared" si="3"/>
        <v>100475</v>
      </c>
      <c r="K48" s="99">
        <f t="shared" si="4"/>
        <v>134345</v>
      </c>
      <c r="L48" s="42">
        <v>42293</v>
      </c>
    </row>
    <row r="49" spans="1:12" s="108" customFormat="1" ht="11.25" customHeight="1">
      <c r="A49" s="99" t="s">
        <v>52</v>
      </c>
      <c r="B49" s="42">
        <v>0</v>
      </c>
      <c r="C49" s="42">
        <v>11</v>
      </c>
      <c r="D49" s="101">
        <v>37</v>
      </c>
      <c r="E49" s="99">
        <f t="shared" si="0"/>
        <v>48</v>
      </c>
      <c r="F49" s="42">
        <v>7</v>
      </c>
      <c r="G49" s="101">
        <v>74</v>
      </c>
      <c r="H49" s="43">
        <f t="shared" si="1"/>
        <v>81</v>
      </c>
      <c r="I49" s="43">
        <f t="shared" si="2"/>
        <v>18</v>
      </c>
      <c r="J49" s="43">
        <f t="shared" si="3"/>
        <v>111</v>
      </c>
      <c r="K49" s="99">
        <f t="shared" si="4"/>
        <v>129</v>
      </c>
      <c r="L49" s="42">
        <v>0</v>
      </c>
    </row>
    <row r="50" spans="1:12" s="108" customFormat="1" ht="11.25" customHeight="1">
      <c r="A50" s="99" t="s">
        <v>53</v>
      </c>
      <c r="B50" s="42">
        <v>39811</v>
      </c>
      <c r="C50" s="42">
        <v>5536</v>
      </c>
      <c r="D50" s="101">
        <v>123308</v>
      </c>
      <c r="E50" s="99">
        <f t="shared" si="0"/>
        <v>168655</v>
      </c>
      <c r="F50" s="42">
        <v>2200</v>
      </c>
      <c r="G50" s="101">
        <v>6219</v>
      </c>
      <c r="H50" s="43">
        <f t="shared" si="1"/>
        <v>8419</v>
      </c>
      <c r="I50" s="43">
        <f t="shared" si="2"/>
        <v>47547</v>
      </c>
      <c r="J50" s="43">
        <f t="shared" si="3"/>
        <v>129527</v>
      </c>
      <c r="K50" s="99">
        <f t="shared" si="4"/>
        <v>177074</v>
      </c>
      <c r="L50" s="42">
        <v>157337</v>
      </c>
    </row>
    <row r="51" spans="1:12" s="108" customFormat="1" ht="11.25" customHeight="1">
      <c r="A51" s="99" t="s">
        <v>54</v>
      </c>
      <c r="B51" s="42">
        <v>57</v>
      </c>
      <c r="C51" s="42">
        <v>10</v>
      </c>
      <c r="D51" s="101">
        <v>1232</v>
      </c>
      <c r="E51" s="99">
        <f t="shared" si="0"/>
        <v>1299</v>
      </c>
      <c r="F51" s="42">
        <v>533</v>
      </c>
      <c r="G51" s="101">
        <v>1390</v>
      </c>
      <c r="H51" s="43">
        <f t="shared" si="1"/>
        <v>1923</v>
      </c>
      <c r="I51" s="43">
        <f t="shared" si="2"/>
        <v>600</v>
      </c>
      <c r="J51" s="43">
        <f t="shared" si="3"/>
        <v>2622</v>
      </c>
      <c r="K51" s="99">
        <f t="shared" si="4"/>
        <v>3222</v>
      </c>
      <c r="L51" s="42">
        <v>548</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0</v>
      </c>
    </row>
    <row r="54" spans="1:12" s="108" customFormat="1" ht="11.25" customHeight="1">
      <c r="A54" s="99" t="s">
        <v>57</v>
      </c>
      <c r="B54" s="42">
        <v>18816</v>
      </c>
      <c r="C54" s="42">
        <v>22164</v>
      </c>
      <c r="D54" s="101">
        <v>128638</v>
      </c>
      <c r="E54" s="99">
        <f t="shared" si="0"/>
        <v>169618</v>
      </c>
      <c r="F54" s="42">
        <v>9523</v>
      </c>
      <c r="G54" s="101">
        <v>31637</v>
      </c>
      <c r="H54" s="43">
        <f t="shared" si="1"/>
        <v>41160</v>
      </c>
      <c r="I54" s="43">
        <f t="shared" si="2"/>
        <v>50503</v>
      </c>
      <c r="J54" s="43">
        <f t="shared" si="3"/>
        <v>160275</v>
      </c>
      <c r="K54" s="99">
        <f t="shared" si="4"/>
        <v>210778</v>
      </c>
      <c r="L54" s="42">
        <v>179635</v>
      </c>
    </row>
    <row r="55" spans="1:12" s="108" customFormat="1" ht="11.25" customHeight="1">
      <c r="A55" s="99" t="s">
        <v>58</v>
      </c>
      <c r="B55" s="42">
        <v>2292</v>
      </c>
      <c r="C55" s="42">
        <v>566</v>
      </c>
      <c r="D55" s="101">
        <v>8128</v>
      </c>
      <c r="E55" s="99">
        <f t="shared" si="0"/>
        <v>10986</v>
      </c>
      <c r="F55" s="42">
        <v>230</v>
      </c>
      <c r="G55" s="101">
        <v>1581</v>
      </c>
      <c r="H55" s="43">
        <f t="shared" si="1"/>
        <v>1811</v>
      </c>
      <c r="I55" s="43">
        <f t="shared" si="2"/>
        <v>3088</v>
      </c>
      <c r="J55" s="43">
        <f t="shared" si="3"/>
        <v>9709</v>
      </c>
      <c r="K55" s="99">
        <f t="shared" si="4"/>
        <v>12797</v>
      </c>
      <c r="L55" s="42">
        <v>11761</v>
      </c>
    </row>
    <row r="56" spans="1:12" s="108" customFormat="1" ht="11.25" customHeight="1">
      <c r="A56" s="99" t="s">
        <v>59</v>
      </c>
      <c r="B56" s="42">
        <v>6491</v>
      </c>
      <c r="C56" s="42">
        <v>13210</v>
      </c>
      <c r="D56" s="101">
        <v>74332</v>
      </c>
      <c r="E56" s="99">
        <f t="shared" si="0"/>
        <v>94033</v>
      </c>
      <c r="F56" s="42">
        <v>6749</v>
      </c>
      <c r="G56" s="101">
        <v>6118</v>
      </c>
      <c r="H56" s="43">
        <f t="shared" si="1"/>
        <v>12867</v>
      </c>
      <c r="I56" s="43">
        <f t="shared" si="2"/>
        <v>26450</v>
      </c>
      <c r="J56" s="43">
        <f t="shared" si="3"/>
        <v>80450</v>
      </c>
      <c r="K56" s="99">
        <f t="shared" si="4"/>
        <v>106900</v>
      </c>
      <c r="L56" s="42">
        <v>22017</v>
      </c>
    </row>
    <row r="57" spans="1:12" s="108" customFormat="1" ht="11.25" customHeight="1">
      <c r="A57" s="99" t="s">
        <v>60</v>
      </c>
      <c r="B57" s="42">
        <v>316872</v>
      </c>
      <c r="C57" s="42">
        <v>5627</v>
      </c>
      <c r="D57" s="101">
        <v>900824</v>
      </c>
      <c r="E57" s="99">
        <f t="shared" si="0"/>
        <v>1223323</v>
      </c>
      <c r="F57" s="42">
        <v>38996</v>
      </c>
      <c r="G57" s="101">
        <v>88672</v>
      </c>
      <c r="H57" s="43">
        <f t="shared" si="1"/>
        <v>127668</v>
      </c>
      <c r="I57" s="43">
        <f t="shared" si="2"/>
        <v>361495</v>
      </c>
      <c r="J57" s="43">
        <f t="shared" si="3"/>
        <v>989496</v>
      </c>
      <c r="K57" s="99">
        <f t="shared" si="4"/>
        <v>1350991</v>
      </c>
      <c r="L57" s="42">
        <v>2662028</v>
      </c>
    </row>
    <row r="58" spans="1:12" s="108" customFormat="1" ht="11.25" customHeight="1">
      <c r="A58" s="99" t="s">
        <v>61</v>
      </c>
      <c r="B58" s="42">
        <v>41230</v>
      </c>
      <c r="C58" s="42">
        <v>97478</v>
      </c>
      <c r="D58" s="101">
        <v>473247</v>
      </c>
      <c r="E58" s="99">
        <f t="shared" si="0"/>
        <v>611955</v>
      </c>
      <c r="F58" s="42">
        <v>32082</v>
      </c>
      <c r="G58" s="101">
        <v>91161</v>
      </c>
      <c r="H58" s="43">
        <f t="shared" si="1"/>
        <v>123243</v>
      </c>
      <c r="I58" s="43">
        <f t="shared" si="2"/>
        <v>170790</v>
      </c>
      <c r="J58" s="43">
        <f t="shared" si="3"/>
        <v>564408</v>
      </c>
      <c r="K58" s="99">
        <f t="shared" si="4"/>
        <v>735198</v>
      </c>
      <c r="L58" s="42">
        <v>1316612</v>
      </c>
    </row>
    <row r="59" spans="1:12" s="108" customFormat="1" ht="11.25" customHeight="1">
      <c r="A59" s="99" t="s">
        <v>62</v>
      </c>
      <c r="B59" s="42">
        <v>66</v>
      </c>
      <c r="C59" s="42">
        <v>373</v>
      </c>
      <c r="D59" s="101">
        <v>2181</v>
      </c>
      <c r="E59" s="99">
        <f t="shared" si="0"/>
        <v>2620</v>
      </c>
      <c r="F59" s="42">
        <v>142</v>
      </c>
      <c r="G59" s="101">
        <v>2651</v>
      </c>
      <c r="H59" s="43">
        <f t="shared" si="1"/>
        <v>2793</v>
      </c>
      <c r="I59" s="43">
        <f t="shared" si="2"/>
        <v>581</v>
      </c>
      <c r="J59" s="43">
        <f t="shared" si="3"/>
        <v>4832</v>
      </c>
      <c r="K59" s="99">
        <f t="shared" si="4"/>
        <v>5413</v>
      </c>
      <c r="L59" s="42">
        <v>944</v>
      </c>
    </row>
    <row r="60" spans="1:12" s="108" customFormat="1" ht="11.25" customHeight="1">
      <c r="A60" s="99" t="s">
        <v>63</v>
      </c>
      <c r="B60" s="42">
        <v>490</v>
      </c>
      <c r="C60" s="42">
        <v>33</v>
      </c>
      <c r="D60" s="101">
        <v>2096</v>
      </c>
      <c r="E60" s="99">
        <f t="shared" si="0"/>
        <v>2619</v>
      </c>
      <c r="F60" s="42">
        <v>159</v>
      </c>
      <c r="G60" s="101">
        <v>418</v>
      </c>
      <c r="H60" s="43">
        <f t="shared" si="1"/>
        <v>577</v>
      </c>
      <c r="I60" s="43">
        <f t="shared" si="2"/>
        <v>682</v>
      </c>
      <c r="J60" s="43">
        <f t="shared" si="3"/>
        <v>2514</v>
      </c>
      <c r="K60" s="99">
        <f t="shared" si="4"/>
        <v>3196</v>
      </c>
      <c r="L60" s="42">
        <v>5368</v>
      </c>
    </row>
    <row r="61" spans="1:12" s="108" customFormat="1" ht="11.25" customHeight="1">
      <c r="A61" s="99" t="s">
        <v>64</v>
      </c>
      <c r="B61" s="42">
        <v>28273</v>
      </c>
      <c r="C61" s="42">
        <v>0</v>
      </c>
      <c r="D61" s="101">
        <v>78574</v>
      </c>
      <c r="E61" s="99">
        <f t="shared" si="0"/>
        <v>106847</v>
      </c>
      <c r="F61" s="42">
        <v>1865</v>
      </c>
      <c r="G61" s="101">
        <v>4253</v>
      </c>
      <c r="H61" s="43">
        <f t="shared" si="1"/>
        <v>6118</v>
      </c>
      <c r="I61" s="43">
        <f t="shared" si="2"/>
        <v>30138</v>
      </c>
      <c r="J61" s="43">
        <f t="shared" si="3"/>
        <v>82827</v>
      </c>
      <c r="K61" s="99">
        <f t="shared" si="4"/>
        <v>112965</v>
      </c>
      <c r="L61" s="42">
        <v>160248</v>
      </c>
    </row>
    <row r="62" spans="1:12" s="108" customFormat="1" ht="11.25" customHeight="1">
      <c r="A62" s="99" t="s">
        <v>65</v>
      </c>
      <c r="B62" s="42">
        <v>214</v>
      </c>
      <c r="C62" s="42">
        <v>80</v>
      </c>
      <c r="D62" s="101">
        <v>1013</v>
      </c>
      <c r="E62" s="99">
        <f t="shared" si="0"/>
        <v>1307</v>
      </c>
      <c r="F62" s="42">
        <v>209</v>
      </c>
      <c r="G62" s="101">
        <v>242</v>
      </c>
      <c r="H62" s="43">
        <f t="shared" si="1"/>
        <v>451</v>
      </c>
      <c r="I62" s="43">
        <f t="shared" si="2"/>
        <v>503</v>
      </c>
      <c r="J62" s="43">
        <f t="shared" si="3"/>
        <v>1255</v>
      </c>
      <c r="K62" s="99">
        <f t="shared" si="4"/>
        <v>1758</v>
      </c>
      <c r="L62" s="42">
        <v>67</v>
      </c>
    </row>
    <row r="63" spans="1:12" s="108" customFormat="1" ht="11.25" customHeight="1">
      <c r="A63" s="99" t="s">
        <v>66</v>
      </c>
      <c r="B63" s="42">
        <v>5076</v>
      </c>
      <c r="C63" s="42">
        <v>141</v>
      </c>
      <c r="D63" s="101">
        <v>15965</v>
      </c>
      <c r="E63" s="99">
        <f t="shared" si="0"/>
        <v>21182</v>
      </c>
      <c r="F63" s="42">
        <v>1839</v>
      </c>
      <c r="G63" s="101">
        <v>4662</v>
      </c>
      <c r="H63" s="43">
        <f t="shared" si="1"/>
        <v>6501</v>
      </c>
      <c r="I63" s="43">
        <f t="shared" si="2"/>
        <v>7056</v>
      </c>
      <c r="J63" s="43">
        <f t="shared" si="3"/>
        <v>20627</v>
      </c>
      <c r="K63" s="99">
        <f t="shared" si="4"/>
        <v>27683</v>
      </c>
      <c r="L63" s="42">
        <v>49427</v>
      </c>
    </row>
    <row r="64" spans="1:12" s="108" customFormat="1" ht="11.25" customHeight="1">
      <c r="A64" s="99" t="s">
        <v>67</v>
      </c>
      <c r="B64" s="42">
        <v>371</v>
      </c>
      <c r="C64" s="42">
        <v>1664</v>
      </c>
      <c r="D64" s="101">
        <v>6437</v>
      </c>
      <c r="E64" s="99">
        <f t="shared" si="0"/>
        <v>8472</v>
      </c>
      <c r="F64" s="42">
        <v>292</v>
      </c>
      <c r="G64" s="101">
        <v>2379</v>
      </c>
      <c r="H64" s="43">
        <f t="shared" si="1"/>
        <v>2671</v>
      </c>
      <c r="I64" s="43">
        <f t="shared" si="2"/>
        <v>2327</v>
      </c>
      <c r="J64" s="43">
        <f t="shared" si="3"/>
        <v>8816</v>
      </c>
      <c r="K64" s="99">
        <f t="shared" si="4"/>
        <v>11143</v>
      </c>
      <c r="L64" s="42">
        <v>3433</v>
      </c>
    </row>
    <row r="65" spans="1:12" s="108" customFormat="1" ht="11.25" customHeight="1">
      <c r="A65" s="99" t="s">
        <v>68</v>
      </c>
      <c r="B65" s="42">
        <v>6074</v>
      </c>
      <c r="C65" s="42">
        <v>658</v>
      </c>
      <c r="D65" s="101">
        <v>22876</v>
      </c>
      <c r="E65" s="99">
        <f t="shared" si="0"/>
        <v>29608</v>
      </c>
      <c r="F65" s="42">
        <v>2203</v>
      </c>
      <c r="G65" s="101">
        <v>3804</v>
      </c>
      <c r="H65" s="43">
        <f t="shared" si="1"/>
        <v>6007</v>
      </c>
      <c r="I65" s="43">
        <f t="shared" si="2"/>
        <v>8935</v>
      </c>
      <c r="J65" s="43">
        <f t="shared" si="3"/>
        <v>26680</v>
      </c>
      <c r="K65" s="99">
        <f t="shared" si="4"/>
        <v>35615</v>
      </c>
      <c r="L65" s="42">
        <v>53622</v>
      </c>
    </row>
    <row r="66" spans="1:12" s="108" customFormat="1" ht="11.25" customHeight="1">
      <c r="A66" s="99" t="s">
        <v>69</v>
      </c>
      <c r="B66" s="42">
        <v>2146</v>
      </c>
      <c r="C66" s="42">
        <v>1144</v>
      </c>
      <c r="D66" s="101">
        <v>7604</v>
      </c>
      <c r="E66" s="99">
        <f t="shared" si="0"/>
        <v>10894</v>
      </c>
      <c r="F66" s="42">
        <v>3248</v>
      </c>
      <c r="G66" s="101">
        <v>9186</v>
      </c>
      <c r="H66" s="43">
        <f t="shared" si="1"/>
        <v>12434</v>
      </c>
      <c r="I66" s="43">
        <f t="shared" si="2"/>
        <v>6538</v>
      </c>
      <c r="J66" s="43">
        <f t="shared" si="3"/>
        <v>16790</v>
      </c>
      <c r="K66" s="99">
        <f t="shared" si="4"/>
        <v>23328</v>
      </c>
      <c r="L66" s="42">
        <v>28190</v>
      </c>
    </row>
    <row r="67" spans="1:12" s="108" customFormat="1" ht="11.25" customHeight="1">
      <c r="A67" s="99" t="s">
        <v>70</v>
      </c>
      <c r="B67" s="42">
        <v>80</v>
      </c>
      <c r="C67" s="42">
        <v>121</v>
      </c>
      <c r="D67" s="101">
        <v>527</v>
      </c>
      <c r="E67" s="99">
        <f t="shared" si="0"/>
        <v>728</v>
      </c>
      <c r="F67" s="42">
        <v>524</v>
      </c>
      <c r="G67" s="101">
        <v>8261</v>
      </c>
      <c r="H67" s="43">
        <f t="shared" si="1"/>
        <v>8785</v>
      </c>
      <c r="I67" s="43">
        <f t="shared" si="2"/>
        <v>725</v>
      </c>
      <c r="J67" s="43">
        <f t="shared" si="3"/>
        <v>8788</v>
      </c>
      <c r="K67" s="99">
        <f t="shared" si="4"/>
        <v>9513</v>
      </c>
      <c r="L67" s="42">
        <v>1506</v>
      </c>
    </row>
    <row r="68" spans="1:12" s="108" customFormat="1" ht="11.25" customHeight="1">
      <c r="A68" s="99" t="s">
        <v>71</v>
      </c>
      <c r="B68" s="42">
        <v>97150</v>
      </c>
      <c r="C68" s="42">
        <v>3332</v>
      </c>
      <c r="D68" s="101">
        <v>173760</v>
      </c>
      <c r="E68" s="99">
        <f t="shared" si="0"/>
        <v>274242</v>
      </c>
      <c r="F68" s="42">
        <v>6422</v>
      </c>
      <c r="G68" s="101">
        <v>17491</v>
      </c>
      <c r="H68" s="43">
        <f t="shared" si="1"/>
        <v>23913</v>
      </c>
      <c r="I68" s="43">
        <f t="shared" si="2"/>
        <v>106904</v>
      </c>
      <c r="J68" s="43">
        <f t="shared" si="3"/>
        <v>191251</v>
      </c>
      <c r="K68" s="99">
        <f t="shared" si="4"/>
        <v>298155</v>
      </c>
      <c r="L68" s="42">
        <v>328917</v>
      </c>
    </row>
    <row r="69" spans="1:12" s="108" customFormat="1" ht="11.25" customHeight="1">
      <c r="A69" s="99" t="s">
        <v>72</v>
      </c>
      <c r="B69" s="42">
        <v>578</v>
      </c>
      <c r="C69" s="42">
        <v>29</v>
      </c>
      <c r="D69" s="101">
        <v>2254</v>
      </c>
      <c r="E69" s="99">
        <f t="shared" si="0"/>
        <v>2861</v>
      </c>
      <c r="F69" s="42">
        <v>1753</v>
      </c>
      <c r="G69" s="101">
        <v>5800</v>
      </c>
      <c r="H69" s="43">
        <f t="shared" si="1"/>
        <v>7553</v>
      </c>
      <c r="I69" s="43">
        <f t="shared" si="2"/>
        <v>2360</v>
      </c>
      <c r="J69" s="43">
        <f t="shared" si="3"/>
        <v>8054</v>
      </c>
      <c r="K69" s="99">
        <f t="shared" si="4"/>
        <v>10414</v>
      </c>
      <c r="L69" s="42">
        <v>5321</v>
      </c>
    </row>
    <row r="70" spans="1:12" s="108" customFormat="1" ht="11.25" customHeight="1">
      <c r="A70" s="99" t="s">
        <v>73</v>
      </c>
      <c r="B70" s="42">
        <v>5959</v>
      </c>
      <c r="C70" s="42">
        <v>1667</v>
      </c>
      <c r="D70" s="101">
        <v>25351</v>
      </c>
      <c r="E70" s="99">
        <f t="shared" si="0"/>
        <v>32977</v>
      </c>
      <c r="F70" s="42">
        <v>869</v>
      </c>
      <c r="G70" s="101">
        <v>3081</v>
      </c>
      <c r="H70" s="43">
        <f t="shared" si="1"/>
        <v>3950</v>
      </c>
      <c r="I70" s="43">
        <f t="shared" si="2"/>
        <v>8495</v>
      </c>
      <c r="J70" s="43">
        <f t="shared" si="3"/>
        <v>28432</v>
      </c>
      <c r="K70" s="99">
        <f t="shared" si="4"/>
        <v>36927</v>
      </c>
      <c r="L70" s="42">
        <v>2715</v>
      </c>
    </row>
    <row r="71" spans="1:12" s="108" customFormat="1" ht="11.25" customHeight="1">
      <c r="A71" s="99" t="s">
        <v>74</v>
      </c>
      <c r="B71" s="42">
        <v>14543</v>
      </c>
      <c r="C71" s="42">
        <v>740</v>
      </c>
      <c r="D71" s="101">
        <v>21980</v>
      </c>
      <c r="E71" s="99">
        <f t="shared" si="0"/>
        <v>37263</v>
      </c>
      <c r="F71" s="42">
        <v>1194</v>
      </c>
      <c r="G71" s="101">
        <v>16922</v>
      </c>
      <c r="H71" s="43">
        <f t="shared" si="1"/>
        <v>18116</v>
      </c>
      <c r="I71" s="43">
        <f t="shared" si="2"/>
        <v>16477</v>
      </c>
      <c r="J71" s="43">
        <f t="shared" si="3"/>
        <v>38902</v>
      </c>
      <c r="K71" s="99">
        <f t="shared" si="4"/>
        <v>55379</v>
      </c>
      <c r="L71" s="42">
        <v>2989</v>
      </c>
    </row>
    <row r="72" spans="1:12" s="108" customFormat="1" ht="11.25" customHeight="1">
      <c r="A72" s="99" t="s">
        <v>75</v>
      </c>
      <c r="B72" s="42">
        <v>4</v>
      </c>
      <c r="C72" s="42">
        <v>113</v>
      </c>
      <c r="D72" s="101">
        <v>445</v>
      </c>
      <c r="E72" s="99">
        <f t="shared" si="0"/>
        <v>562</v>
      </c>
      <c r="F72" s="42">
        <v>0</v>
      </c>
      <c r="G72" s="101">
        <v>0</v>
      </c>
      <c r="H72" s="43">
        <f t="shared" si="1"/>
        <v>0</v>
      </c>
      <c r="I72" s="43">
        <f t="shared" si="2"/>
        <v>117</v>
      </c>
      <c r="J72" s="43">
        <f t="shared" si="3"/>
        <v>445</v>
      </c>
      <c r="K72" s="99">
        <f t="shared" si="4"/>
        <v>562</v>
      </c>
      <c r="L72" s="42">
        <v>83</v>
      </c>
    </row>
    <row r="73" spans="1:12" s="108" customFormat="1" ht="11.25" customHeight="1">
      <c r="A73" s="99" t="s">
        <v>76</v>
      </c>
      <c r="B73" s="42">
        <v>75723</v>
      </c>
      <c r="C73" s="42">
        <v>3190</v>
      </c>
      <c r="D73" s="101">
        <v>152314</v>
      </c>
      <c r="E73" s="99">
        <f t="shared" si="0"/>
        <v>231227</v>
      </c>
      <c r="F73" s="42">
        <v>5835</v>
      </c>
      <c r="G73" s="101">
        <v>18126</v>
      </c>
      <c r="H73" s="43">
        <f t="shared" si="1"/>
        <v>23961</v>
      </c>
      <c r="I73" s="43">
        <f t="shared" si="2"/>
        <v>84748</v>
      </c>
      <c r="J73" s="43">
        <f t="shared" si="3"/>
        <v>170440</v>
      </c>
      <c r="K73" s="99">
        <f t="shared" si="4"/>
        <v>255188</v>
      </c>
      <c r="L73" s="42">
        <v>584488</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142669</v>
      </c>
      <c r="C75" s="42">
        <v>1</v>
      </c>
      <c r="D75" s="101">
        <v>274564</v>
      </c>
      <c r="E75" s="99">
        <f t="shared" si="0"/>
        <v>417234</v>
      </c>
      <c r="F75" s="42">
        <v>252</v>
      </c>
      <c r="G75" s="101">
        <v>637</v>
      </c>
      <c r="H75" s="43">
        <f t="shared" si="1"/>
        <v>889</v>
      </c>
      <c r="I75" s="43">
        <f t="shared" si="2"/>
        <v>142922</v>
      </c>
      <c r="J75" s="43">
        <f t="shared" si="3"/>
        <v>275201</v>
      </c>
      <c r="K75" s="99">
        <f t="shared" si="4"/>
        <v>418123</v>
      </c>
      <c r="L75" s="42">
        <v>5833908</v>
      </c>
    </row>
    <row r="76" spans="1:12" s="108" customFormat="1" ht="11.25" customHeight="1">
      <c r="A76" s="99" t="s">
        <v>79</v>
      </c>
      <c r="B76" s="42">
        <v>190</v>
      </c>
      <c r="C76" s="42">
        <v>77</v>
      </c>
      <c r="D76" s="101">
        <v>647</v>
      </c>
      <c r="E76" s="99">
        <f t="shared" si="0"/>
        <v>914</v>
      </c>
      <c r="F76" s="42">
        <v>9</v>
      </c>
      <c r="G76" s="101">
        <v>2</v>
      </c>
      <c r="H76" s="43">
        <f t="shared" si="1"/>
        <v>11</v>
      </c>
      <c r="I76" s="43">
        <f t="shared" si="2"/>
        <v>276</v>
      </c>
      <c r="J76" s="43">
        <f t="shared" si="3"/>
        <v>649</v>
      </c>
      <c r="K76" s="99">
        <f t="shared" si="4"/>
        <v>925</v>
      </c>
      <c r="L76" s="42">
        <v>585</v>
      </c>
    </row>
    <row r="77" spans="1:12" s="108" customFormat="1" ht="11.25" customHeight="1">
      <c r="A77" s="99" t="s">
        <v>80</v>
      </c>
      <c r="B77" s="42">
        <v>583</v>
      </c>
      <c r="C77" s="42">
        <v>502</v>
      </c>
      <c r="D77" s="101">
        <v>1366</v>
      </c>
      <c r="E77" s="99">
        <f t="shared" si="0"/>
        <v>2451</v>
      </c>
      <c r="F77" s="42">
        <v>0</v>
      </c>
      <c r="G77" s="101">
        <v>262</v>
      </c>
      <c r="H77" s="43">
        <f t="shared" si="1"/>
        <v>262</v>
      </c>
      <c r="I77" s="43">
        <f t="shared" si="2"/>
        <v>1085</v>
      </c>
      <c r="J77" s="43">
        <f t="shared" si="3"/>
        <v>1628</v>
      </c>
      <c r="K77" s="99">
        <f t="shared" si="4"/>
        <v>2713</v>
      </c>
      <c r="L77" s="42">
        <v>2448</v>
      </c>
    </row>
    <row r="78" spans="1:12" s="108" customFormat="1" ht="11.25" customHeight="1">
      <c r="A78" s="99" t="s">
        <v>81</v>
      </c>
      <c r="B78" s="42">
        <v>418</v>
      </c>
      <c r="C78" s="42">
        <v>0</v>
      </c>
      <c r="D78" s="101">
        <v>968</v>
      </c>
      <c r="E78" s="99">
        <f t="shared" si="0"/>
        <v>1386</v>
      </c>
      <c r="F78" s="42">
        <v>99</v>
      </c>
      <c r="G78" s="101">
        <v>312</v>
      </c>
      <c r="H78" s="43">
        <f t="shared" si="1"/>
        <v>411</v>
      </c>
      <c r="I78" s="43">
        <f t="shared" si="2"/>
        <v>517</v>
      </c>
      <c r="J78" s="43">
        <f t="shared" si="3"/>
        <v>1280</v>
      </c>
      <c r="K78" s="99">
        <f t="shared" si="4"/>
        <v>1797</v>
      </c>
      <c r="L78" s="42">
        <v>0</v>
      </c>
    </row>
    <row r="79" spans="1:12" s="108" customFormat="1" ht="11.25" customHeight="1">
      <c r="A79" s="99" t="s">
        <v>82</v>
      </c>
      <c r="B79" s="42">
        <v>0</v>
      </c>
      <c r="C79" s="42">
        <v>76</v>
      </c>
      <c r="D79" s="101">
        <v>442</v>
      </c>
      <c r="E79" s="99">
        <f t="shared" si="0"/>
        <v>518</v>
      </c>
      <c r="F79" s="42">
        <v>52</v>
      </c>
      <c r="G79" s="101">
        <v>174</v>
      </c>
      <c r="H79" s="43">
        <f t="shared" si="1"/>
        <v>226</v>
      </c>
      <c r="I79" s="43">
        <f t="shared" si="2"/>
        <v>128</v>
      </c>
      <c r="J79" s="43">
        <f t="shared" si="3"/>
        <v>616</v>
      </c>
      <c r="K79" s="99">
        <f t="shared" si="4"/>
        <v>744</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859</v>
      </c>
      <c r="C81" s="42">
        <v>0</v>
      </c>
      <c r="D81" s="101">
        <v>2109</v>
      </c>
      <c r="E81" s="99">
        <f t="shared" si="0"/>
        <v>2968</v>
      </c>
      <c r="F81" s="42">
        <v>102</v>
      </c>
      <c r="G81" s="101">
        <v>3135</v>
      </c>
      <c r="H81" s="43">
        <f t="shared" si="1"/>
        <v>3237</v>
      </c>
      <c r="I81" s="43">
        <f t="shared" si="2"/>
        <v>961</v>
      </c>
      <c r="J81" s="43">
        <f t="shared" si="3"/>
        <v>5244</v>
      </c>
      <c r="K81" s="99">
        <f t="shared" si="4"/>
        <v>6205</v>
      </c>
      <c r="L81" s="42">
        <v>1105</v>
      </c>
    </row>
    <row r="82" spans="1:12" s="108" customFormat="1" ht="11.25" customHeight="1">
      <c r="A82" s="99" t="s">
        <v>85</v>
      </c>
      <c r="B82" s="42">
        <v>6211</v>
      </c>
      <c r="C82" s="42">
        <v>4</v>
      </c>
      <c r="D82" s="101">
        <v>14196</v>
      </c>
      <c r="E82" s="99">
        <f t="shared" si="0"/>
        <v>20411</v>
      </c>
      <c r="F82" s="42">
        <v>331</v>
      </c>
      <c r="G82" s="101">
        <v>282</v>
      </c>
      <c r="H82" s="43">
        <f t="shared" si="1"/>
        <v>613</v>
      </c>
      <c r="I82" s="43">
        <f t="shared" si="2"/>
        <v>6546</v>
      </c>
      <c r="J82" s="43">
        <f t="shared" si="3"/>
        <v>14478</v>
      </c>
      <c r="K82" s="99">
        <f t="shared" si="4"/>
        <v>21024</v>
      </c>
      <c r="L82" s="42">
        <v>42145</v>
      </c>
    </row>
    <row r="83" spans="1:12" s="108" customFormat="1" ht="11.25" customHeight="1">
      <c r="A83" s="99" t="s">
        <v>86</v>
      </c>
      <c r="B83" s="42">
        <v>335</v>
      </c>
      <c r="C83" s="42">
        <v>285</v>
      </c>
      <c r="D83" s="101">
        <v>1825</v>
      </c>
      <c r="E83" s="99">
        <f t="shared" si="0"/>
        <v>2445</v>
      </c>
      <c r="F83" s="42">
        <v>13109</v>
      </c>
      <c r="G83" s="101">
        <v>22261</v>
      </c>
      <c r="H83" s="43">
        <f t="shared" si="1"/>
        <v>35370</v>
      </c>
      <c r="I83" s="43">
        <f t="shared" si="2"/>
        <v>13729</v>
      </c>
      <c r="J83" s="43">
        <f t="shared" si="3"/>
        <v>24086</v>
      </c>
      <c r="K83" s="99">
        <f t="shared" si="4"/>
        <v>37815</v>
      </c>
      <c r="L83" s="42">
        <v>5995</v>
      </c>
    </row>
    <row r="84" spans="1:12" s="108" customFormat="1" ht="11.25" customHeight="1">
      <c r="A84" s="99" t="s">
        <v>87</v>
      </c>
      <c r="B84" s="42">
        <v>30</v>
      </c>
      <c r="C84" s="42">
        <v>0</v>
      </c>
      <c r="D84" s="101">
        <v>73</v>
      </c>
      <c r="E84" s="99">
        <f t="shared" si="0"/>
        <v>103</v>
      </c>
      <c r="F84" s="42">
        <v>415</v>
      </c>
      <c r="G84" s="101">
        <v>1657</v>
      </c>
      <c r="H84" s="43">
        <f t="shared" si="1"/>
        <v>2072</v>
      </c>
      <c r="I84" s="43">
        <f t="shared" si="2"/>
        <v>445</v>
      </c>
      <c r="J84" s="43">
        <f t="shared" si="3"/>
        <v>1730</v>
      </c>
      <c r="K84" s="99">
        <f t="shared" si="4"/>
        <v>2175</v>
      </c>
      <c r="L84" s="42">
        <v>305</v>
      </c>
    </row>
    <row r="85" spans="1:12" s="108" customFormat="1" ht="11.25" customHeight="1">
      <c r="A85" s="99" t="s">
        <v>88</v>
      </c>
      <c r="B85" s="42">
        <v>6</v>
      </c>
      <c r="C85" s="42">
        <v>0</v>
      </c>
      <c r="D85" s="101">
        <v>27</v>
      </c>
      <c r="E85" s="99">
        <f t="shared" si="0"/>
        <v>33</v>
      </c>
      <c r="F85" s="42">
        <v>21</v>
      </c>
      <c r="G85" s="101">
        <v>37</v>
      </c>
      <c r="H85" s="43">
        <f t="shared" si="1"/>
        <v>58</v>
      </c>
      <c r="I85" s="43">
        <f t="shared" si="2"/>
        <v>27</v>
      </c>
      <c r="J85" s="43">
        <f t="shared" si="3"/>
        <v>64</v>
      </c>
      <c r="K85" s="99">
        <f t="shared" si="4"/>
        <v>91</v>
      </c>
      <c r="L85" s="42">
        <v>30</v>
      </c>
    </row>
    <row r="86" spans="1:12" s="108" customFormat="1" ht="11.25" customHeight="1">
      <c r="A86" s="99" t="s">
        <v>89</v>
      </c>
      <c r="B86" s="42">
        <v>3558</v>
      </c>
      <c r="C86" s="42">
        <v>6501</v>
      </c>
      <c r="D86" s="101">
        <v>21504</v>
      </c>
      <c r="E86" s="99">
        <f t="shared" si="0"/>
        <v>31563</v>
      </c>
      <c r="F86" s="42">
        <v>50863</v>
      </c>
      <c r="G86" s="101">
        <v>135113</v>
      </c>
      <c r="H86" s="43">
        <f t="shared" si="1"/>
        <v>185976</v>
      </c>
      <c r="I86" s="43">
        <f t="shared" si="2"/>
        <v>60922</v>
      </c>
      <c r="J86" s="43">
        <f t="shared" si="3"/>
        <v>156617</v>
      </c>
      <c r="K86" s="99">
        <f t="shared" si="4"/>
        <v>217539</v>
      </c>
      <c r="L86" s="42">
        <v>85632</v>
      </c>
    </row>
    <row r="87" spans="1:12" s="108" customFormat="1" ht="11.25" customHeight="1">
      <c r="A87" s="99" t="s">
        <v>90</v>
      </c>
      <c r="B87" s="42">
        <v>374</v>
      </c>
      <c r="C87" s="42">
        <v>240</v>
      </c>
      <c r="D87" s="101">
        <v>2408</v>
      </c>
      <c r="E87" s="99">
        <f t="shared" si="0"/>
        <v>3022</v>
      </c>
      <c r="F87" s="42">
        <v>509</v>
      </c>
      <c r="G87" s="101">
        <v>1314</v>
      </c>
      <c r="H87" s="43">
        <f t="shared" si="1"/>
        <v>1823</v>
      </c>
      <c r="I87" s="43">
        <f t="shared" si="2"/>
        <v>1123</v>
      </c>
      <c r="J87" s="43">
        <f t="shared" si="3"/>
        <v>3722</v>
      </c>
      <c r="K87" s="99">
        <f t="shared" si="4"/>
        <v>4845</v>
      </c>
      <c r="L87" s="42">
        <v>5995</v>
      </c>
    </row>
    <row r="88" spans="1:12" s="108" customFormat="1" ht="11.25" customHeight="1">
      <c r="A88" s="99" t="s">
        <v>91</v>
      </c>
      <c r="B88" s="42">
        <v>5845</v>
      </c>
      <c r="C88" s="42">
        <v>69</v>
      </c>
      <c r="D88" s="101">
        <v>15064</v>
      </c>
      <c r="E88" s="99">
        <f t="shared" si="0"/>
        <v>20978</v>
      </c>
      <c r="F88" s="42">
        <v>250</v>
      </c>
      <c r="G88" s="101">
        <v>743</v>
      </c>
      <c r="H88" s="43">
        <f t="shared" si="1"/>
        <v>993</v>
      </c>
      <c r="I88" s="43">
        <f t="shared" si="2"/>
        <v>6164</v>
      </c>
      <c r="J88" s="43">
        <f t="shared" si="3"/>
        <v>15807</v>
      </c>
      <c r="K88" s="99">
        <f t="shared" si="4"/>
        <v>21971</v>
      </c>
      <c r="L88" s="42">
        <v>10408</v>
      </c>
    </row>
    <row r="89" spans="1:12" s="108" customFormat="1" ht="11.25" customHeight="1">
      <c r="A89" s="99" t="s">
        <v>92</v>
      </c>
      <c r="B89" s="42">
        <v>149</v>
      </c>
      <c r="C89" s="42">
        <v>0</v>
      </c>
      <c r="D89" s="101">
        <v>416</v>
      </c>
      <c r="E89" s="99">
        <f t="shared" si="0"/>
        <v>565</v>
      </c>
      <c r="F89" s="42">
        <v>11</v>
      </c>
      <c r="G89" s="101">
        <v>43</v>
      </c>
      <c r="H89" s="43">
        <f t="shared" si="1"/>
        <v>54</v>
      </c>
      <c r="I89" s="43">
        <f t="shared" si="2"/>
        <v>160</v>
      </c>
      <c r="J89" s="43">
        <f t="shared" si="3"/>
        <v>459</v>
      </c>
      <c r="K89" s="99">
        <f t="shared" si="4"/>
        <v>619</v>
      </c>
      <c r="L89" s="42">
        <v>187</v>
      </c>
    </row>
    <row r="90" spans="1:12" s="108" customFormat="1" ht="11.25" customHeight="1">
      <c r="A90" s="99" t="s">
        <v>93</v>
      </c>
      <c r="B90" s="42">
        <v>21775</v>
      </c>
      <c r="C90" s="42">
        <v>11738</v>
      </c>
      <c r="D90" s="101">
        <v>96226</v>
      </c>
      <c r="E90" s="99">
        <f t="shared" si="0"/>
        <v>129739</v>
      </c>
      <c r="F90" s="42">
        <v>2316</v>
      </c>
      <c r="G90" s="101">
        <v>11805</v>
      </c>
      <c r="H90" s="43">
        <f t="shared" si="1"/>
        <v>14121</v>
      </c>
      <c r="I90" s="43">
        <f t="shared" si="2"/>
        <v>35829</v>
      </c>
      <c r="J90" s="43">
        <f t="shared" si="3"/>
        <v>108031</v>
      </c>
      <c r="K90" s="99">
        <f t="shared" si="4"/>
        <v>143860</v>
      </c>
      <c r="L90" s="42">
        <v>92605</v>
      </c>
    </row>
    <row r="91" spans="1:12" s="108" customFormat="1" ht="11.25" customHeight="1">
      <c r="A91" s="99" t="s">
        <v>94</v>
      </c>
      <c r="B91" s="42">
        <v>30411</v>
      </c>
      <c r="C91" s="42">
        <v>10</v>
      </c>
      <c r="D91" s="101">
        <v>67570</v>
      </c>
      <c r="E91" s="99">
        <f t="shared" si="0"/>
        <v>97991</v>
      </c>
      <c r="F91" s="42">
        <v>5704</v>
      </c>
      <c r="G91" s="101">
        <v>14221</v>
      </c>
      <c r="H91" s="43">
        <f t="shared" si="1"/>
        <v>19925</v>
      </c>
      <c r="I91" s="43">
        <f t="shared" si="2"/>
        <v>36125</v>
      </c>
      <c r="J91" s="43">
        <f t="shared" si="3"/>
        <v>81791</v>
      </c>
      <c r="K91" s="99">
        <f t="shared" si="4"/>
        <v>117916</v>
      </c>
      <c r="L91" s="42">
        <v>424794</v>
      </c>
    </row>
    <row r="92" spans="1:12" s="108" customFormat="1" ht="11.25" customHeight="1">
      <c r="A92" s="99" t="s">
        <v>95</v>
      </c>
      <c r="B92" s="42">
        <v>77102</v>
      </c>
      <c r="C92" s="42">
        <v>120</v>
      </c>
      <c r="D92" s="101">
        <v>141908</v>
      </c>
      <c r="E92" s="99">
        <f t="shared" si="0"/>
        <v>219130</v>
      </c>
      <c r="F92" s="42">
        <v>104</v>
      </c>
      <c r="G92" s="101">
        <v>2202</v>
      </c>
      <c r="H92" s="43">
        <f t="shared" si="1"/>
        <v>2306</v>
      </c>
      <c r="I92" s="43">
        <f t="shared" si="2"/>
        <v>77326</v>
      </c>
      <c r="J92" s="43">
        <f t="shared" si="3"/>
        <v>144110</v>
      </c>
      <c r="K92" s="99">
        <f t="shared" si="4"/>
        <v>221436</v>
      </c>
      <c r="L92" s="42">
        <v>544581</v>
      </c>
    </row>
    <row r="93" spans="1:12" s="108" customFormat="1" ht="11.25" customHeight="1">
      <c r="A93" s="99" t="s">
        <v>96</v>
      </c>
      <c r="B93" s="42">
        <v>66283</v>
      </c>
      <c r="C93" s="42">
        <v>1453</v>
      </c>
      <c r="D93" s="101">
        <v>210746</v>
      </c>
      <c r="E93" s="99">
        <f t="shared" si="0"/>
        <v>278482</v>
      </c>
      <c r="F93" s="42">
        <v>5902</v>
      </c>
      <c r="G93" s="101">
        <v>97702</v>
      </c>
      <c r="H93" s="43">
        <f t="shared" si="1"/>
        <v>103604</v>
      </c>
      <c r="I93" s="43">
        <f t="shared" si="2"/>
        <v>73638</v>
      </c>
      <c r="J93" s="43">
        <f t="shared" si="3"/>
        <v>308448</v>
      </c>
      <c r="K93" s="99">
        <f t="shared" si="4"/>
        <v>382086</v>
      </c>
      <c r="L93" s="42">
        <v>205933</v>
      </c>
    </row>
    <row r="94" spans="1:12" s="108" customFormat="1" ht="11.25" customHeight="1">
      <c r="A94" s="99" t="s">
        <v>97</v>
      </c>
      <c r="B94" s="42">
        <v>9</v>
      </c>
      <c r="C94" s="42">
        <v>116</v>
      </c>
      <c r="D94" s="101">
        <v>313</v>
      </c>
      <c r="E94" s="99">
        <f t="shared" si="0"/>
        <v>438</v>
      </c>
      <c r="F94" s="42">
        <v>48</v>
      </c>
      <c r="G94" s="101">
        <v>616</v>
      </c>
      <c r="H94" s="43">
        <f t="shared" si="1"/>
        <v>664</v>
      </c>
      <c r="I94" s="43">
        <f t="shared" si="2"/>
        <v>173</v>
      </c>
      <c r="J94" s="43">
        <f t="shared" si="3"/>
        <v>929</v>
      </c>
      <c r="K94" s="99">
        <f t="shared" si="4"/>
        <v>1102</v>
      </c>
      <c r="L94" s="42">
        <v>0</v>
      </c>
    </row>
    <row r="95" spans="1:12" s="108" customFormat="1" ht="11.25" customHeight="1">
      <c r="A95" s="99" t="s">
        <v>98</v>
      </c>
      <c r="B95" s="42">
        <v>58869</v>
      </c>
      <c r="C95" s="42">
        <v>1210</v>
      </c>
      <c r="D95" s="101">
        <v>111125</v>
      </c>
      <c r="E95" s="99">
        <f t="shared" si="0"/>
        <v>171204</v>
      </c>
      <c r="F95" s="42">
        <v>17916</v>
      </c>
      <c r="G95" s="101">
        <v>52005</v>
      </c>
      <c r="H95" s="43">
        <f t="shared" si="1"/>
        <v>69921</v>
      </c>
      <c r="I95" s="43">
        <f t="shared" si="2"/>
        <v>77995</v>
      </c>
      <c r="J95" s="43">
        <f t="shared" si="3"/>
        <v>163130</v>
      </c>
      <c r="K95" s="99">
        <f t="shared" si="4"/>
        <v>241125</v>
      </c>
      <c r="L95" s="42">
        <v>705036</v>
      </c>
    </row>
    <row r="96" spans="1:12" s="108" customFormat="1" ht="11.25" customHeight="1">
      <c r="A96" s="99" t="s">
        <v>99</v>
      </c>
      <c r="B96" s="42">
        <v>435</v>
      </c>
      <c r="C96" s="42">
        <v>0</v>
      </c>
      <c r="D96" s="101">
        <v>1343</v>
      </c>
      <c r="E96" s="99">
        <f t="shared" si="0"/>
        <v>1778</v>
      </c>
      <c r="F96" s="42">
        <v>0</v>
      </c>
      <c r="G96" s="101">
        <v>14</v>
      </c>
      <c r="H96" s="43">
        <f t="shared" si="1"/>
        <v>14</v>
      </c>
      <c r="I96" s="43">
        <f t="shared" si="2"/>
        <v>435</v>
      </c>
      <c r="J96" s="43">
        <f t="shared" si="3"/>
        <v>1357</v>
      </c>
      <c r="K96" s="99">
        <f t="shared" si="4"/>
        <v>1792</v>
      </c>
      <c r="L96" s="42">
        <v>117</v>
      </c>
    </row>
    <row r="97" spans="1:12" s="108" customFormat="1" ht="11.25" customHeight="1">
      <c r="A97" s="99" t="s">
        <v>100</v>
      </c>
      <c r="B97" s="42">
        <v>3729</v>
      </c>
      <c r="C97" s="42">
        <v>75</v>
      </c>
      <c r="D97" s="101">
        <v>8717</v>
      </c>
      <c r="E97" s="99">
        <f t="shared" si="0"/>
        <v>12521</v>
      </c>
      <c r="F97" s="42">
        <v>55</v>
      </c>
      <c r="G97" s="101">
        <v>163</v>
      </c>
      <c r="H97" s="43">
        <f t="shared" si="1"/>
        <v>218</v>
      </c>
      <c r="I97" s="43">
        <f t="shared" si="2"/>
        <v>3859</v>
      </c>
      <c r="J97" s="43">
        <f t="shared" si="3"/>
        <v>8880</v>
      </c>
      <c r="K97" s="99">
        <f t="shared" si="4"/>
        <v>12739</v>
      </c>
      <c r="L97" s="42">
        <v>0</v>
      </c>
    </row>
    <row r="98" spans="1:12" s="108" customFormat="1" ht="11.25" customHeight="1">
      <c r="A98" s="99" t="s">
        <v>101</v>
      </c>
      <c r="B98" s="42">
        <v>1125</v>
      </c>
      <c r="C98" s="42">
        <v>212</v>
      </c>
      <c r="D98" s="101">
        <v>1570</v>
      </c>
      <c r="E98" s="99">
        <f t="shared" si="0"/>
        <v>2907</v>
      </c>
      <c r="F98" s="42">
        <v>195</v>
      </c>
      <c r="G98" s="101">
        <v>1740</v>
      </c>
      <c r="H98" s="43">
        <f t="shared" si="1"/>
        <v>1935</v>
      </c>
      <c r="I98" s="43">
        <f t="shared" si="2"/>
        <v>1532</v>
      </c>
      <c r="J98" s="43">
        <f t="shared" si="3"/>
        <v>3310</v>
      </c>
      <c r="K98" s="99">
        <f t="shared" si="4"/>
        <v>4842</v>
      </c>
      <c r="L98" s="42">
        <v>248</v>
      </c>
    </row>
    <row r="99" spans="1:12" s="108" customFormat="1" ht="11.25" customHeight="1">
      <c r="A99" s="99" t="s">
        <v>102</v>
      </c>
      <c r="B99" s="42">
        <v>90</v>
      </c>
      <c r="C99" s="42">
        <v>45</v>
      </c>
      <c r="D99" s="101">
        <v>431</v>
      </c>
      <c r="E99" s="99">
        <f t="shared" si="0"/>
        <v>566</v>
      </c>
      <c r="F99" s="42">
        <v>240</v>
      </c>
      <c r="G99" s="101">
        <v>720</v>
      </c>
      <c r="H99" s="43">
        <f t="shared" si="1"/>
        <v>960</v>
      </c>
      <c r="I99" s="43">
        <f t="shared" si="2"/>
        <v>375</v>
      </c>
      <c r="J99" s="43">
        <f t="shared" si="3"/>
        <v>1151</v>
      </c>
      <c r="K99" s="99">
        <f t="shared" si="4"/>
        <v>1526</v>
      </c>
      <c r="L99" s="42">
        <v>1779</v>
      </c>
    </row>
    <row r="100" spans="1:12" s="108" customFormat="1" ht="11.25" customHeight="1">
      <c r="A100" s="99" t="s">
        <v>103</v>
      </c>
      <c r="B100" s="42">
        <v>5</v>
      </c>
      <c r="C100" s="42">
        <v>0</v>
      </c>
      <c r="D100" s="101">
        <v>10</v>
      </c>
      <c r="E100" s="99">
        <f t="shared" si="0"/>
        <v>15</v>
      </c>
      <c r="F100" s="42">
        <v>0</v>
      </c>
      <c r="G100" s="101">
        <v>0</v>
      </c>
      <c r="H100" s="43">
        <f t="shared" si="1"/>
        <v>0</v>
      </c>
      <c r="I100" s="43">
        <f t="shared" si="2"/>
        <v>5</v>
      </c>
      <c r="J100" s="43">
        <f t="shared" si="3"/>
        <v>10</v>
      </c>
      <c r="K100" s="99">
        <f t="shared" si="4"/>
        <v>15</v>
      </c>
      <c r="L100" s="42">
        <v>13</v>
      </c>
    </row>
    <row r="101" spans="1:12" s="108" customFormat="1" ht="11.25" customHeight="1">
      <c r="A101" s="99" t="s">
        <v>104</v>
      </c>
      <c r="B101" s="42">
        <v>352</v>
      </c>
      <c r="C101" s="42">
        <v>15</v>
      </c>
      <c r="D101" s="101">
        <v>2114</v>
      </c>
      <c r="E101" s="99">
        <f t="shared" si="0"/>
        <v>2481</v>
      </c>
      <c r="F101" s="42">
        <v>34926</v>
      </c>
      <c r="G101" s="101">
        <v>94131</v>
      </c>
      <c r="H101" s="43">
        <f t="shared" si="1"/>
        <v>129057</v>
      </c>
      <c r="I101" s="43">
        <f t="shared" si="2"/>
        <v>35293</v>
      </c>
      <c r="J101" s="43">
        <f t="shared" si="3"/>
        <v>96245</v>
      </c>
      <c r="K101" s="99">
        <f t="shared" si="4"/>
        <v>131538</v>
      </c>
      <c r="L101" s="42">
        <v>100251</v>
      </c>
    </row>
    <row r="102" spans="1:12" s="108" customFormat="1" ht="11.25" customHeight="1">
      <c r="A102" s="99" t="s">
        <v>105</v>
      </c>
      <c r="B102" s="42">
        <v>17440</v>
      </c>
      <c r="C102" s="42">
        <v>0</v>
      </c>
      <c r="D102" s="101">
        <v>36935</v>
      </c>
      <c r="E102" s="99">
        <f t="shared" si="0"/>
        <v>54375</v>
      </c>
      <c r="F102" s="42">
        <v>1</v>
      </c>
      <c r="G102" s="101">
        <v>18361</v>
      </c>
      <c r="H102" s="43">
        <f t="shared" si="1"/>
        <v>18362</v>
      </c>
      <c r="I102" s="43">
        <f t="shared" si="2"/>
        <v>17441</v>
      </c>
      <c r="J102" s="43">
        <f t="shared" si="3"/>
        <v>55296</v>
      </c>
      <c r="K102" s="99">
        <f t="shared" si="4"/>
        <v>72737</v>
      </c>
      <c r="L102" s="42">
        <v>0</v>
      </c>
    </row>
    <row r="103" spans="1:12" s="108" customFormat="1" ht="11.25" customHeight="1">
      <c r="A103" s="99" t="s">
        <v>106</v>
      </c>
      <c r="B103" s="42">
        <v>317</v>
      </c>
      <c r="C103" s="42">
        <v>88</v>
      </c>
      <c r="D103" s="101">
        <v>1435</v>
      </c>
      <c r="E103" s="99">
        <f t="shared" si="0"/>
        <v>1840</v>
      </c>
      <c r="F103" s="42">
        <v>74560</v>
      </c>
      <c r="G103" s="101">
        <v>220686</v>
      </c>
      <c r="H103" s="43">
        <f t="shared" si="1"/>
        <v>295246</v>
      </c>
      <c r="I103" s="43">
        <f t="shared" si="2"/>
        <v>74965</v>
      </c>
      <c r="J103" s="43">
        <f t="shared" si="3"/>
        <v>222121</v>
      </c>
      <c r="K103" s="99">
        <f t="shared" si="4"/>
        <v>297086</v>
      </c>
      <c r="L103" s="42">
        <v>83472</v>
      </c>
    </row>
    <row r="104" spans="1:12" s="108" customFormat="1" ht="11.25" customHeight="1">
      <c r="A104" s="99" t="s">
        <v>107</v>
      </c>
      <c r="B104" s="42">
        <v>76</v>
      </c>
      <c r="C104" s="42">
        <v>54</v>
      </c>
      <c r="D104" s="101">
        <v>276</v>
      </c>
      <c r="E104" s="99">
        <f t="shared" si="0"/>
        <v>406</v>
      </c>
      <c r="F104" s="42">
        <v>41</v>
      </c>
      <c r="G104" s="101">
        <v>225</v>
      </c>
      <c r="H104" s="43">
        <f t="shared" si="1"/>
        <v>266</v>
      </c>
      <c r="I104" s="43">
        <f t="shared" si="2"/>
        <v>171</v>
      </c>
      <c r="J104" s="43">
        <f t="shared" si="3"/>
        <v>501</v>
      </c>
      <c r="K104" s="99">
        <f t="shared" si="4"/>
        <v>672</v>
      </c>
      <c r="L104" s="42">
        <v>244</v>
      </c>
    </row>
    <row r="105" spans="1:12" s="108" customFormat="1" ht="11.25" customHeight="1">
      <c r="A105" s="99" t="s">
        <v>108</v>
      </c>
      <c r="B105" s="42">
        <v>11301</v>
      </c>
      <c r="C105" s="42">
        <v>5380</v>
      </c>
      <c r="D105" s="101">
        <v>41411</v>
      </c>
      <c r="E105" s="99">
        <f t="shared" si="0"/>
        <v>58092</v>
      </c>
      <c r="F105" s="42">
        <v>2444</v>
      </c>
      <c r="G105" s="101">
        <v>7601</v>
      </c>
      <c r="H105" s="43">
        <f t="shared" si="1"/>
        <v>10045</v>
      </c>
      <c r="I105" s="43">
        <f t="shared" si="2"/>
        <v>19125</v>
      </c>
      <c r="J105" s="43">
        <f t="shared" si="3"/>
        <v>49012</v>
      </c>
      <c r="K105" s="99">
        <f t="shared" si="4"/>
        <v>68137</v>
      </c>
      <c r="L105" s="42">
        <v>39873</v>
      </c>
    </row>
    <row r="106" spans="1:12" s="108" customFormat="1" ht="11.25" customHeight="1">
      <c r="A106" s="99" t="s">
        <v>109</v>
      </c>
      <c r="B106" s="42">
        <v>1164</v>
      </c>
      <c r="C106" s="42">
        <v>726</v>
      </c>
      <c r="D106" s="101">
        <v>7566</v>
      </c>
      <c r="E106" s="99">
        <f t="shared" si="0"/>
        <v>9456</v>
      </c>
      <c r="F106" s="42">
        <v>1287</v>
      </c>
      <c r="G106" s="101">
        <v>4331</v>
      </c>
      <c r="H106" s="43">
        <f t="shared" si="1"/>
        <v>5618</v>
      </c>
      <c r="I106" s="43">
        <f t="shared" si="2"/>
        <v>3177</v>
      </c>
      <c r="J106" s="43">
        <f t="shared" si="3"/>
        <v>11897</v>
      </c>
      <c r="K106" s="99">
        <f t="shared" si="4"/>
        <v>15074</v>
      </c>
      <c r="L106" s="42">
        <v>38648</v>
      </c>
    </row>
    <row r="107" spans="1:12" s="108" customFormat="1" ht="11.25" customHeight="1">
      <c r="A107" s="99" t="s">
        <v>110</v>
      </c>
      <c r="B107" s="42">
        <v>20296</v>
      </c>
      <c r="C107" s="42">
        <v>15359</v>
      </c>
      <c r="D107" s="101">
        <v>203154</v>
      </c>
      <c r="E107" s="99">
        <f t="shared" si="0"/>
        <v>238809</v>
      </c>
      <c r="F107" s="42">
        <v>5687</v>
      </c>
      <c r="G107" s="101">
        <v>21572</v>
      </c>
      <c r="H107" s="43">
        <f t="shared" si="1"/>
        <v>27259</v>
      </c>
      <c r="I107" s="43">
        <f t="shared" si="2"/>
        <v>41342</v>
      </c>
      <c r="J107" s="43">
        <f t="shared" si="3"/>
        <v>224726</v>
      </c>
      <c r="K107" s="99">
        <f t="shared" si="4"/>
        <v>266068</v>
      </c>
      <c r="L107" s="42">
        <v>186054</v>
      </c>
    </row>
    <row r="108" spans="1:12" s="108" customFormat="1" ht="11.25" customHeight="1">
      <c r="A108" s="99" t="s">
        <v>111</v>
      </c>
      <c r="B108" s="42">
        <v>50757</v>
      </c>
      <c r="C108" s="42">
        <v>9242</v>
      </c>
      <c r="D108" s="101">
        <v>196844</v>
      </c>
      <c r="E108" s="99">
        <f t="shared" si="0"/>
        <v>256843</v>
      </c>
      <c r="F108" s="42">
        <v>2681</v>
      </c>
      <c r="G108" s="101">
        <v>9212</v>
      </c>
      <c r="H108" s="43">
        <f t="shared" si="1"/>
        <v>11893</v>
      </c>
      <c r="I108" s="43">
        <f t="shared" si="2"/>
        <v>62680</v>
      </c>
      <c r="J108" s="43">
        <f t="shared" si="3"/>
        <v>206056</v>
      </c>
      <c r="K108" s="99">
        <f t="shared" si="4"/>
        <v>268736</v>
      </c>
      <c r="L108" s="42">
        <v>284700</v>
      </c>
    </row>
    <row r="109" spans="1:12" s="108" customFormat="1" ht="11.25" customHeight="1">
      <c r="A109" s="99" t="s">
        <v>112</v>
      </c>
      <c r="B109" s="42">
        <v>719</v>
      </c>
      <c r="C109" s="42">
        <v>609</v>
      </c>
      <c r="D109" s="101">
        <v>6442</v>
      </c>
      <c r="E109" s="99">
        <f t="shared" si="0"/>
        <v>7770</v>
      </c>
      <c r="F109" s="42">
        <v>77</v>
      </c>
      <c r="G109" s="101">
        <v>499</v>
      </c>
      <c r="H109" s="43">
        <f t="shared" si="1"/>
        <v>576</v>
      </c>
      <c r="I109" s="43">
        <f t="shared" si="2"/>
        <v>1405</v>
      </c>
      <c r="J109" s="43">
        <f t="shared" si="3"/>
        <v>6941</v>
      </c>
      <c r="K109" s="99">
        <f t="shared" si="4"/>
        <v>8346</v>
      </c>
      <c r="L109" s="42">
        <v>0</v>
      </c>
    </row>
    <row r="110" spans="1:12" s="108" customFormat="1" ht="11.25" customHeight="1">
      <c r="A110" s="99" t="s">
        <v>113</v>
      </c>
      <c r="B110" s="42">
        <v>345</v>
      </c>
      <c r="C110" s="42">
        <v>218</v>
      </c>
      <c r="D110" s="101">
        <v>4283</v>
      </c>
      <c r="E110" s="99">
        <f t="shared" si="0"/>
        <v>4846</v>
      </c>
      <c r="F110" s="42">
        <v>684</v>
      </c>
      <c r="G110" s="101">
        <v>1606</v>
      </c>
      <c r="H110" s="43">
        <f t="shared" si="1"/>
        <v>2290</v>
      </c>
      <c r="I110" s="43">
        <f t="shared" si="2"/>
        <v>1247</v>
      </c>
      <c r="J110" s="43">
        <f t="shared" si="3"/>
        <v>5889</v>
      </c>
      <c r="K110" s="99">
        <f t="shared" si="4"/>
        <v>7136</v>
      </c>
      <c r="L110" s="42">
        <v>670</v>
      </c>
    </row>
    <row r="111" spans="1:12" s="108" customFormat="1" ht="11.25" customHeight="1">
      <c r="A111" s="99" t="s">
        <v>114</v>
      </c>
      <c r="B111" s="42">
        <v>112</v>
      </c>
      <c r="C111" s="42">
        <v>45</v>
      </c>
      <c r="D111" s="101">
        <v>345</v>
      </c>
      <c r="E111" s="99">
        <f t="shared" si="0"/>
        <v>502</v>
      </c>
      <c r="F111" s="42">
        <v>7</v>
      </c>
      <c r="G111" s="101">
        <v>619</v>
      </c>
      <c r="H111" s="43">
        <f t="shared" si="1"/>
        <v>626</v>
      </c>
      <c r="I111" s="43">
        <f t="shared" si="2"/>
        <v>164</v>
      </c>
      <c r="J111" s="43">
        <f t="shared" si="3"/>
        <v>964</v>
      </c>
      <c r="K111" s="99">
        <f t="shared" si="4"/>
        <v>1128</v>
      </c>
      <c r="L111" s="42">
        <v>307</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13999</v>
      </c>
      <c r="C113" s="42">
        <v>50</v>
      </c>
      <c r="D113" s="101">
        <v>34308</v>
      </c>
      <c r="E113" s="99">
        <f t="shared" si="0"/>
        <v>48357</v>
      </c>
      <c r="F113" s="42">
        <v>1549</v>
      </c>
      <c r="G113" s="101">
        <v>3540</v>
      </c>
      <c r="H113" s="43">
        <f t="shared" si="1"/>
        <v>5089</v>
      </c>
      <c r="I113" s="43">
        <f t="shared" si="2"/>
        <v>15598</v>
      </c>
      <c r="J113" s="43">
        <f t="shared" si="3"/>
        <v>37848</v>
      </c>
      <c r="K113" s="99">
        <f t="shared" si="4"/>
        <v>53446</v>
      </c>
      <c r="L113" s="42">
        <v>231435</v>
      </c>
    </row>
    <row r="114" spans="1:12" s="108" customFormat="1" ht="11.25" customHeight="1">
      <c r="A114" s="99" t="s">
        <v>137</v>
      </c>
      <c r="B114" s="42">
        <v>0</v>
      </c>
      <c r="C114" s="42">
        <v>0</v>
      </c>
      <c r="D114" s="101">
        <v>0</v>
      </c>
      <c r="E114" s="99">
        <f t="shared" si="0"/>
        <v>0</v>
      </c>
      <c r="F114" s="42">
        <v>1</v>
      </c>
      <c r="G114" s="101">
        <v>5</v>
      </c>
      <c r="H114" s="43">
        <f t="shared" si="1"/>
        <v>6</v>
      </c>
      <c r="I114" s="43">
        <f t="shared" si="2"/>
        <v>1</v>
      </c>
      <c r="J114" s="43">
        <f t="shared" si="3"/>
        <v>5</v>
      </c>
      <c r="K114" s="99">
        <f t="shared" si="4"/>
        <v>6</v>
      </c>
      <c r="L114" s="42">
        <v>0</v>
      </c>
    </row>
    <row r="115" spans="1:12" s="108" customFormat="1" ht="11.25" customHeight="1">
      <c r="A115" s="99" t="s">
        <v>118</v>
      </c>
      <c r="B115" s="42">
        <v>5</v>
      </c>
      <c r="C115" s="42">
        <v>719</v>
      </c>
      <c r="D115" s="101">
        <v>2185</v>
      </c>
      <c r="E115" s="99">
        <f t="shared" si="0"/>
        <v>2909</v>
      </c>
      <c r="F115" s="42">
        <v>3446</v>
      </c>
      <c r="G115" s="101">
        <v>7702</v>
      </c>
      <c r="H115" s="43">
        <f t="shared" si="1"/>
        <v>11148</v>
      </c>
      <c r="I115" s="43">
        <f t="shared" si="2"/>
        <v>4170</v>
      </c>
      <c r="J115" s="43">
        <f t="shared" si="3"/>
        <v>9887</v>
      </c>
      <c r="K115" s="99">
        <f t="shared" si="4"/>
        <v>14057</v>
      </c>
      <c r="L115" s="42">
        <v>7769</v>
      </c>
    </row>
    <row r="116" spans="1:12" s="108" customFormat="1" ht="11.25" customHeight="1">
      <c r="A116" s="99" t="s">
        <v>119</v>
      </c>
      <c r="B116" s="42">
        <v>1759</v>
      </c>
      <c r="C116" s="42">
        <v>1531</v>
      </c>
      <c r="D116" s="101">
        <v>7041</v>
      </c>
      <c r="E116" s="99">
        <f t="shared" si="0"/>
        <v>10331</v>
      </c>
      <c r="F116" s="42">
        <v>1897</v>
      </c>
      <c r="G116" s="101">
        <v>3118</v>
      </c>
      <c r="H116" s="43">
        <f t="shared" si="1"/>
        <v>5015</v>
      </c>
      <c r="I116" s="43">
        <f t="shared" si="2"/>
        <v>5187</v>
      </c>
      <c r="J116" s="43">
        <f t="shared" si="3"/>
        <v>10159</v>
      </c>
      <c r="K116" s="99">
        <f t="shared" si="4"/>
        <v>15346</v>
      </c>
      <c r="L116" s="42">
        <v>10541</v>
      </c>
    </row>
    <row r="117" spans="1:12" s="108" customFormat="1" ht="11.25" customHeight="1">
      <c r="A117" s="99" t="s">
        <v>120</v>
      </c>
      <c r="B117" s="42">
        <v>160</v>
      </c>
      <c r="C117" s="42">
        <v>84</v>
      </c>
      <c r="D117" s="101">
        <v>3516</v>
      </c>
      <c r="E117" s="99">
        <f t="shared" si="0"/>
        <v>3760</v>
      </c>
      <c r="F117" s="42">
        <v>426</v>
      </c>
      <c r="G117" s="101">
        <v>2321</v>
      </c>
      <c r="H117" s="43">
        <f t="shared" si="1"/>
        <v>2747</v>
      </c>
      <c r="I117" s="43">
        <f t="shared" si="2"/>
        <v>670</v>
      </c>
      <c r="J117" s="43">
        <f t="shared" si="3"/>
        <v>5837</v>
      </c>
      <c r="K117" s="99">
        <f t="shared" si="4"/>
        <v>6507</v>
      </c>
      <c r="L117" s="42">
        <v>10921</v>
      </c>
    </row>
    <row r="118" spans="1:12" s="108" customFormat="1" ht="11.25" customHeight="1">
      <c r="A118" s="99" t="s">
        <v>121</v>
      </c>
      <c r="B118" s="42">
        <v>3380</v>
      </c>
      <c r="C118" s="42">
        <v>1420</v>
      </c>
      <c r="D118" s="101">
        <v>13885</v>
      </c>
      <c r="E118" s="99">
        <f t="shared" si="0"/>
        <v>18685</v>
      </c>
      <c r="F118" s="42">
        <v>5791</v>
      </c>
      <c r="G118" s="101">
        <v>10707</v>
      </c>
      <c r="H118" s="43">
        <f t="shared" si="1"/>
        <v>16498</v>
      </c>
      <c r="I118" s="43">
        <f t="shared" si="2"/>
        <v>10591</v>
      </c>
      <c r="J118" s="43">
        <f t="shared" si="3"/>
        <v>24592</v>
      </c>
      <c r="K118" s="99">
        <f t="shared" si="4"/>
        <v>35183</v>
      </c>
      <c r="L118" s="42">
        <v>11899</v>
      </c>
    </row>
    <row r="119" spans="1:12" s="108" customFormat="1" ht="11.25" customHeight="1">
      <c r="A119" s="99" t="s">
        <v>122</v>
      </c>
      <c r="B119" s="42">
        <v>11</v>
      </c>
      <c r="C119" s="42">
        <v>0</v>
      </c>
      <c r="D119" s="101">
        <v>33</v>
      </c>
      <c r="E119" s="99">
        <f t="shared" si="0"/>
        <v>44</v>
      </c>
      <c r="F119" s="42">
        <v>3052</v>
      </c>
      <c r="G119" s="101">
        <v>2719</v>
      </c>
      <c r="H119" s="43">
        <f t="shared" si="1"/>
        <v>5771</v>
      </c>
      <c r="I119" s="43">
        <f t="shared" si="2"/>
        <v>3063</v>
      </c>
      <c r="J119" s="43">
        <f t="shared" si="3"/>
        <v>2752</v>
      </c>
      <c r="K119" s="99">
        <f t="shared" si="4"/>
        <v>5815</v>
      </c>
      <c r="L119" s="42">
        <v>785</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1371494</v>
      </c>
      <c r="C122" s="50">
        <f>SUM(C24:C119)</f>
        <v>335427</v>
      </c>
      <c r="D122" s="50">
        <f>SUM(D24:D119)</f>
        <v>4510714</v>
      </c>
      <c r="E122" s="50">
        <f>SUM(E24:E119)</f>
        <v>6217635</v>
      </c>
      <c r="F122" s="51">
        <f>SUM(F24:F119)</f>
        <v>432439</v>
      </c>
      <c r="G122" s="50">
        <f>SUM(G24:G119)</f>
        <v>1432068</v>
      </c>
      <c r="H122" s="50">
        <f>SUM(H24:H119)</f>
        <v>1864507</v>
      </c>
      <c r="I122" s="50">
        <f>SUM(I24:I119)</f>
        <v>2139360</v>
      </c>
      <c r="J122" s="50">
        <f>D122+G122</f>
        <v>5942782</v>
      </c>
      <c r="K122" s="50">
        <f>E122+H122</f>
        <v>8082142</v>
      </c>
      <c r="L122" s="51">
        <f>SUM(L24:L119)</f>
        <v>17253252</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8.xml><?xml version="1.0" encoding="utf-8"?>
<worksheet xmlns="http://schemas.openxmlformats.org/spreadsheetml/2006/main" xmlns:r="http://schemas.openxmlformats.org/officeDocument/2006/relationships">
  <sheetPr>
    <pageSetUpPr fitToPage="1"/>
  </sheetPr>
  <dimension ref="A1:U130"/>
  <sheetViews>
    <sheetView workbookViewId="0" topLeftCell="A1">
      <selection activeCell="J18" sqref="J18"/>
    </sheetView>
  </sheetViews>
  <sheetFormatPr defaultColWidth="11.421875" defaultRowHeight="11.25" customHeight="1"/>
  <cols>
    <col min="1" max="1" width="21.00390625" style="71" customWidth="1"/>
    <col min="2" max="3" width="13.00390625" style="71" customWidth="1"/>
    <col min="4" max="4" width="12.57421875" style="71" customWidth="1"/>
    <col min="5" max="11" width="10.7109375" style="71" customWidth="1"/>
    <col min="12" max="12" width="0" style="96" hidden="1" customWidth="1"/>
    <col min="13" max="14" width="10.7109375" style="71" customWidth="1"/>
    <col min="15" max="15" width="10.57421875" style="71" customWidth="1"/>
    <col min="16" max="21" width="10.7109375" style="71" customWidth="1"/>
    <col min="22" max="16384" width="10.7109375" style="73" customWidth="1"/>
  </cols>
  <sheetData>
    <row r="1" spans="1:21" ht="11.25" customHeight="1">
      <c r="A1" s="74" t="s">
        <v>0</v>
      </c>
      <c r="B1" s="74"/>
      <c r="C1" s="74"/>
      <c r="D1" s="74"/>
      <c r="E1" s="74"/>
      <c r="F1" s="74"/>
      <c r="G1" s="74"/>
      <c r="H1" s="74"/>
      <c r="I1" s="74"/>
      <c r="J1" s="74"/>
      <c r="K1" s="74"/>
      <c r="L1" s="118"/>
      <c r="M1" s="116"/>
      <c r="N1" s="116"/>
      <c r="O1" s="116"/>
      <c r="P1" s="116"/>
      <c r="Q1" s="116"/>
      <c r="R1" s="116"/>
      <c r="S1" s="116"/>
      <c r="T1" s="116"/>
      <c r="U1" s="116"/>
    </row>
    <row r="2" spans="1:21" ht="11.25" customHeight="1">
      <c r="A2" s="75" t="s">
        <v>1</v>
      </c>
      <c r="B2" s="75"/>
      <c r="C2" s="75"/>
      <c r="D2" s="75"/>
      <c r="E2" s="75"/>
      <c r="F2" s="75"/>
      <c r="G2" s="75"/>
      <c r="H2" s="75"/>
      <c r="I2" s="75"/>
      <c r="J2" s="75"/>
      <c r="K2" s="75"/>
      <c r="L2" s="118"/>
      <c r="M2" s="116"/>
      <c r="N2" s="116"/>
      <c r="O2" s="116"/>
      <c r="P2" s="116"/>
      <c r="Q2" s="116"/>
      <c r="R2" s="116"/>
      <c r="S2" s="116"/>
      <c r="T2" s="116"/>
      <c r="U2" s="116"/>
    </row>
    <row r="3" spans="1:21" ht="11.25" customHeight="1">
      <c r="A3" s="76"/>
      <c r="B3" s="76"/>
      <c r="C3" s="76"/>
      <c r="D3" s="76"/>
      <c r="E3" s="76"/>
      <c r="F3" s="76"/>
      <c r="G3" s="76"/>
      <c r="H3" s="76"/>
      <c r="I3" s="76"/>
      <c r="J3" s="76"/>
      <c r="K3" s="76"/>
      <c r="L3" s="118"/>
      <c r="M3" s="116"/>
      <c r="N3" s="116"/>
      <c r="O3" s="116"/>
      <c r="P3" s="116"/>
      <c r="Q3" s="116"/>
      <c r="R3" s="116"/>
      <c r="S3" s="116"/>
      <c r="T3" s="116"/>
      <c r="U3" s="116"/>
    </row>
    <row r="4" spans="1:21" ht="11.25" customHeight="1">
      <c r="A4" s="76"/>
      <c r="B4" s="76"/>
      <c r="C4" s="76"/>
      <c r="D4" s="76"/>
      <c r="E4" s="76"/>
      <c r="F4" s="76"/>
      <c r="G4" s="76"/>
      <c r="H4" s="76"/>
      <c r="I4" s="76"/>
      <c r="J4" s="76"/>
      <c r="K4" s="76"/>
      <c r="L4" s="118"/>
      <c r="M4" s="116"/>
      <c r="N4" s="116"/>
      <c r="O4" s="116"/>
      <c r="P4" s="116"/>
      <c r="Q4" s="116"/>
      <c r="R4" s="116"/>
      <c r="S4" s="116"/>
      <c r="T4" s="116"/>
      <c r="U4" s="116"/>
    </row>
    <row r="5" spans="1:21" ht="11.25" customHeight="1">
      <c r="A5" s="76" t="s">
        <v>3</v>
      </c>
      <c r="B5" s="76"/>
      <c r="C5" s="76"/>
      <c r="D5" s="76"/>
      <c r="E5" s="76"/>
      <c r="F5" s="76"/>
      <c r="G5" s="76"/>
      <c r="H5" s="76"/>
      <c r="I5" s="76"/>
      <c r="J5" s="76"/>
      <c r="K5" s="76"/>
      <c r="L5" s="118"/>
      <c r="M5" s="116"/>
      <c r="N5" s="116"/>
      <c r="O5" s="116"/>
      <c r="P5" s="116"/>
      <c r="Q5" s="116"/>
      <c r="R5" s="116"/>
      <c r="S5" s="116"/>
      <c r="T5" s="116"/>
      <c r="U5" s="116"/>
    </row>
    <row r="6" spans="1:21" ht="11.25" customHeight="1">
      <c r="A6" s="76"/>
      <c r="B6" s="76"/>
      <c r="C6" s="76"/>
      <c r="D6" s="76"/>
      <c r="E6" s="76"/>
      <c r="F6" s="76"/>
      <c r="G6" s="76"/>
      <c r="H6" s="76"/>
      <c r="I6" s="76"/>
      <c r="J6" s="76"/>
      <c r="K6" s="76"/>
      <c r="L6" s="118"/>
      <c r="M6" s="116"/>
      <c r="N6" s="116"/>
      <c r="O6" s="116"/>
      <c r="P6" s="116"/>
      <c r="Q6" s="116"/>
      <c r="R6" s="116"/>
      <c r="S6" s="116"/>
      <c r="T6" s="116"/>
      <c r="U6" s="116"/>
    </row>
    <row r="7" spans="1:21" ht="11.25" customHeight="1">
      <c r="A7" s="76" t="s">
        <v>4</v>
      </c>
      <c r="B7" s="76"/>
      <c r="C7" s="76"/>
      <c r="D7" s="76"/>
      <c r="E7" s="76"/>
      <c r="F7" s="76"/>
      <c r="G7" s="76"/>
      <c r="H7" s="76"/>
      <c r="I7" s="76"/>
      <c r="J7" s="76"/>
      <c r="K7" s="76"/>
      <c r="L7" s="118"/>
      <c r="M7" s="116"/>
      <c r="N7" s="116"/>
      <c r="O7" s="116"/>
      <c r="P7" s="116"/>
      <c r="Q7" s="116"/>
      <c r="R7" s="116"/>
      <c r="S7" s="116"/>
      <c r="T7" s="116"/>
      <c r="U7" s="116"/>
    </row>
    <row r="8" spans="1:21" ht="11.25" customHeight="1">
      <c r="A8" s="76"/>
      <c r="B8" s="76"/>
      <c r="C8" s="76"/>
      <c r="D8" s="76"/>
      <c r="E8" s="76"/>
      <c r="F8" s="76"/>
      <c r="G8" s="76"/>
      <c r="H8" s="76"/>
      <c r="I8" s="76"/>
      <c r="J8" s="76"/>
      <c r="K8" s="76"/>
      <c r="L8" s="118"/>
      <c r="M8" s="116"/>
      <c r="N8" s="116"/>
      <c r="O8" s="116"/>
      <c r="P8" s="116"/>
      <c r="Q8" s="116"/>
      <c r="R8" s="116"/>
      <c r="S8" s="116"/>
      <c r="T8" s="116"/>
      <c r="U8" s="116"/>
    </row>
    <row r="9" spans="1:21" ht="11.25" customHeight="1">
      <c r="A9" s="76" t="s">
        <v>5</v>
      </c>
      <c r="B9" s="76"/>
      <c r="C9" s="76"/>
      <c r="D9" s="76"/>
      <c r="E9" s="76"/>
      <c r="F9" s="76"/>
      <c r="G9" s="76"/>
      <c r="H9" s="76"/>
      <c r="I9" s="76"/>
      <c r="J9" s="76"/>
      <c r="K9" s="76"/>
      <c r="L9" s="118"/>
      <c r="M9" s="116"/>
      <c r="N9" s="116"/>
      <c r="O9" s="116"/>
      <c r="P9" s="116"/>
      <c r="Q9" s="116"/>
      <c r="R9" s="116"/>
      <c r="S9" s="116"/>
      <c r="T9" s="116"/>
      <c r="U9" s="116"/>
    </row>
    <row r="10" spans="1:21" ht="11.25" customHeight="1">
      <c r="A10" s="76"/>
      <c r="B10" s="76"/>
      <c r="C10" s="76"/>
      <c r="D10" s="76"/>
      <c r="E10" s="76"/>
      <c r="F10" s="76"/>
      <c r="G10" s="76"/>
      <c r="H10" s="76"/>
      <c r="I10" s="76"/>
      <c r="J10" s="76"/>
      <c r="K10" s="76"/>
      <c r="L10" s="118"/>
      <c r="M10" s="116"/>
      <c r="N10" s="116"/>
      <c r="O10" s="116"/>
      <c r="P10" s="116"/>
      <c r="Q10" s="116"/>
      <c r="R10" s="116"/>
      <c r="S10" s="116"/>
      <c r="T10" s="116"/>
      <c r="U10" s="116"/>
    </row>
    <row r="11" spans="1:21" ht="11.25" customHeight="1">
      <c r="A11" s="76"/>
      <c r="B11" s="76"/>
      <c r="C11" s="76"/>
      <c r="D11" s="76"/>
      <c r="E11" s="76"/>
      <c r="F11" s="76"/>
      <c r="G11" s="76"/>
      <c r="H11" s="76"/>
      <c r="I11" s="76"/>
      <c r="J11" s="76"/>
      <c r="K11" s="76"/>
      <c r="L11" s="118"/>
      <c r="M11" s="116"/>
      <c r="N11" s="116"/>
      <c r="O11" s="116"/>
      <c r="P11" s="116"/>
      <c r="Q11" s="116"/>
      <c r="R11" s="116"/>
      <c r="S11" s="116"/>
      <c r="T11" s="116"/>
      <c r="U11" s="116"/>
    </row>
    <row r="12" spans="1:21" ht="11.25" customHeight="1">
      <c r="A12" s="76" t="s">
        <v>6</v>
      </c>
      <c r="B12" s="76"/>
      <c r="C12" s="76"/>
      <c r="D12" s="76"/>
      <c r="E12" s="76"/>
      <c r="F12" s="76"/>
      <c r="G12" s="76"/>
      <c r="H12" s="76"/>
      <c r="I12" s="76"/>
      <c r="J12" s="76"/>
      <c r="K12" s="76"/>
      <c r="L12" s="118"/>
      <c r="M12" s="116"/>
      <c r="N12" s="116"/>
      <c r="O12" s="116"/>
      <c r="P12" s="116"/>
      <c r="Q12" s="116"/>
      <c r="R12" s="116"/>
      <c r="S12" s="116"/>
      <c r="T12" s="116"/>
      <c r="U12" s="116"/>
    </row>
    <row r="13" spans="1:21" ht="11.25" customHeight="1">
      <c r="A13" s="76"/>
      <c r="B13" s="76"/>
      <c r="C13" s="76"/>
      <c r="D13" s="76"/>
      <c r="E13" s="76"/>
      <c r="F13" s="76"/>
      <c r="G13" s="76"/>
      <c r="H13" s="76"/>
      <c r="I13" s="76"/>
      <c r="J13" s="76"/>
      <c r="K13" s="76"/>
      <c r="L13" s="118"/>
      <c r="M13" s="116"/>
      <c r="N13" s="116"/>
      <c r="O13" s="116"/>
      <c r="P13" s="116"/>
      <c r="Q13" s="116"/>
      <c r="R13" s="116"/>
      <c r="S13" s="116"/>
      <c r="T13" s="116"/>
      <c r="U13" s="116"/>
    </row>
    <row r="14" spans="1:21" ht="11.25" customHeight="1">
      <c r="A14" s="76" t="s">
        <v>7</v>
      </c>
      <c r="B14" s="76"/>
      <c r="C14" s="76"/>
      <c r="D14" s="76"/>
      <c r="E14" s="76"/>
      <c r="F14" s="76"/>
      <c r="G14" s="76"/>
      <c r="H14" s="76"/>
      <c r="I14" s="76"/>
      <c r="J14" s="76"/>
      <c r="K14" s="76"/>
      <c r="L14" s="118"/>
      <c r="M14" s="116"/>
      <c r="N14" s="116"/>
      <c r="O14" s="116"/>
      <c r="P14" s="116"/>
      <c r="Q14" s="116"/>
      <c r="R14" s="116"/>
      <c r="S14" s="116"/>
      <c r="T14" s="116"/>
      <c r="U14" s="116"/>
    </row>
    <row r="15" spans="1:21" ht="11.25" customHeight="1">
      <c r="A15" s="76" t="s">
        <v>145</v>
      </c>
      <c r="B15" s="76"/>
      <c r="C15" s="76"/>
      <c r="D15" s="76"/>
      <c r="E15" s="76"/>
      <c r="F15" s="76"/>
      <c r="G15" s="76"/>
      <c r="H15" s="76"/>
      <c r="I15" s="76"/>
      <c r="J15" s="76"/>
      <c r="K15" s="76"/>
      <c r="L15" s="118"/>
      <c r="M15" s="116"/>
      <c r="N15" s="116"/>
      <c r="O15" s="116"/>
      <c r="P15" s="116"/>
      <c r="Q15" s="116"/>
      <c r="R15" s="116"/>
      <c r="S15" s="116"/>
      <c r="T15" s="116"/>
      <c r="U15" s="116"/>
    </row>
    <row r="16" spans="1:21" ht="11.25" customHeight="1">
      <c r="A16" s="76"/>
      <c r="B16" s="76"/>
      <c r="C16" s="76"/>
      <c r="D16" s="76"/>
      <c r="E16" s="76"/>
      <c r="F16" s="76"/>
      <c r="G16" s="76"/>
      <c r="H16" s="76"/>
      <c r="I16" s="76"/>
      <c r="J16" s="76"/>
      <c r="K16" s="76"/>
      <c r="L16" s="118"/>
      <c r="M16" s="116"/>
      <c r="N16" s="116"/>
      <c r="O16" s="116"/>
      <c r="P16" s="116"/>
      <c r="Q16" s="116"/>
      <c r="R16" s="116"/>
      <c r="S16" s="116"/>
      <c r="T16" s="116"/>
      <c r="U16" s="116"/>
    </row>
    <row r="17" spans="1:21" ht="11.25" customHeight="1">
      <c r="A17" s="76"/>
      <c r="B17" s="76"/>
      <c r="C17" s="76"/>
      <c r="D17" s="76"/>
      <c r="E17" s="76"/>
      <c r="F17" s="76"/>
      <c r="G17" s="76"/>
      <c r="H17" s="76"/>
      <c r="I17" s="76"/>
      <c r="J17" s="76"/>
      <c r="K17" s="76"/>
      <c r="L17" s="118"/>
      <c r="M17" s="116"/>
      <c r="N17" s="116"/>
      <c r="O17" s="116"/>
      <c r="P17" s="116"/>
      <c r="Q17" s="116"/>
      <c r="R17" s="116"/>
      <c r="S17" s="116"/>
      <c r="T17" s="116"/>
      <c r="U17" s="116"/>
    </row>
    <row r="18" spans="1:21" ht="11.25" customHeight="1">
      <c r="A18" s="77"/>
      <c r="B18" s="37"/>
      <c r="C18" s="37"/>
      <c r="D18" s="37"/>
      <c r="E18" s="37"/>
      <c r="F18" s="37"/>
      <c r="G18" s="37"/>
      <c r="H18" s="69"/>
      <c r="I18" s="69"/>
      <c r="J18" s="69"/>
      <c r="K18" s="78" t="s">
        <v>9</v>
      </c>
      <c r="L18" s="118"/>
      <c r="M18" s="116"/>
      <c r="N18" s="116"/>
      <c r="O18" s="116"/>
      <c r="P18" s="116"/>
      <c r="Q18" s="116"/>
      <c r="R18" s="116"/>
      <c r="S18" s="116"/>
      <c r="T18" s="116"/>
      <c r="U18" s="116"/>
    </row>
    <row r="19" spans="1:21" ht="11.25" customHeight="1">
      <c r="A19" s="79"/>
      <c r="B19" s="80" t="s">
        <v>128</v>
      </c>
      <c r="C19" s="80"/>
      <c r="D19" s="80"/>
      <c r="E19" s="80"/>
      <c r="F19" s="80"/>
      <c r="G19" s="80"/>
      <c r="H19" s="80"/>
      <c r="I19" s="80"/>
      <c r="J19" s="80"/>
      <c r="K19" s="80"/>
      <c r="L19" s="118"/>
      <c r="M19" s="116"/>
      <c r="N19" s="116"/>
      <c r="O19" s="116"/>
      <c r="P19" s="116"/>
      <c r="Q19" s="116"/>
      <c r="R19" s="116"/>
      <c r="S19" s="116"/>
      <c r="T19" s="116"/>
      <c r="U19" s="116"/>
    </row>
    <row r="20" spans="1:21" ht="11.25" customHeight="1">
      <c r="A20" s="81" t="s">
        <v>12</v>
      </c>
      <c r="B20" s="82"/>
      <c r="C20" s="37"/>
      <c r="D20" s="37"/>
      <c r="E20" s="83"/>
      <c r="F20" s="82"/>
      <c r="G20" s="37"/>
      <c r="H20" s="83"/>
      <c r="I20" s="82"/>
      <c r="J20" s="37"/>
      <c r="K20" s="83"/>
      <c r="M20" s="116"/>
      <c r="N20" s="116"/>
      <c r="O20" s="116" t="s">
        <v>139</v>
      </c>
      <c r="P20" s="116"/>
      <c r="Q20" s="116"/>
      <c r="R20" s="116"/>
      <c r="S20" s="116"/>
      <c r="T20" s="116"/>
      <c r="U20" s="116"/>
    </row>
    <row r="21" spans="1:21" ht="11.25" customHeight="1">
      <c r="A21" s="84" t="s">
        <v>16</v>
      </c>
      <c r="B21" s="85" t="s">
        <v>17</v>
      </c>
      <c r="C21" s="85"/>
      <c r="D21" s="86"/>
      <c r="E21" s="87"/>
      <c r="F21" s="85"/>
      <c r="G21" s="88" t="s">
        <v>18</v>
      </c>
      <c r="H21" s="89"/>
      <c r="I21" s="61"/>
      <c r="J21" s="69" t="s">
        <v>129</v>
      </c>
      <c r="K21" s="49"/>
      <c r="M21" s="116"/>
      <c r="N21" s="116"/>
      <c r="O21" s="116"/>
      <c r="P21" s="116"/>
      <c r="Q21" s="116"/>
      <c r="R21" s="116"/>
      <c r="S21" s="116"/>
      <c r="T21" s="116"/>
      <c r="U21" s="116"/>
    </row>
    <row r="22" spans="1:21" ht="11.25" customHeight="1">
      <c r="A22" s="85" t="s">
        <v>20</v>
      </c>
      <c r="B22" s="90" t="s">
        <v>23</v>
      </c>
      <c r="C22" s="90" t="s">
        <v>24</v>
      </c>
      <c r="D22" s="91"/>
      <c r="E22" s="92"/>
      <c r="F22" s="93" t="s">
        <v>130</v>
      </c>
      <c r="G22" s="93"/>
      <c r="H22" s="93"/>
      <c r="I22" s="91"/>
      <c r="J22" s="69"/>
      <c r="K22" s="92"/>
      <c r="M22" s="116"/>
      <c r="N22" s="116"/>
      <c r="O22" s="116"/>
      <c r="P22" s="116"/>
      <c r="Q22" s="116"/>
      <c r="R22" s="116"/>
      <c r="S22" s="116"/>
      <c r="T22" s="116"/>
      <c r="U22" s="116"/>
    </row>
    <row r="23" spans="1:21" ht="11.25" customHeight="1">
      <c r="A23" s="94"/>
      <c r="B23" s="84" t="s">
        <v>146</v>
      </c>
      <c r="C23" s="84"/>
      <c r="D23" s="95" t="s">
        <v>132</v>
      </c>
      <c r="E23" s="94" t="s">
        <v>26</v>
      </c>
      <c r="F23" s="15" t="s">
        <v>146</v>
      </c>
      <c r="G23" s="43" t="s">
        <v>132</v>
      </c>
      <c r="H23" s="15" t="s">
        <v>26</v>
      </c>
      <c r="I23" s="15" t="s">
        <v>146</v>
      </c>
      <c r="J23" s="43" t="s">
        <v>132</v>
      </c>
      <c r="K23" s="43" t="s">
        <v>129</v>
      </c>
      <c r="M23" s="116"/>
      <c r="N23" s="116"/>
      <c r="O23" s="116"/>
      <c r="P23" s="116"/>
      <c r="Q23" s="116"/>
      <c r="R23" s="116"/>
      <c r="S23" s="116"/>
      <c r="T23" s="116"/>
      <c r="U23" s="116"/>
    </row>
    <row r="24" spans="1:21" ht="11.25" customHeight="1">
      <c r="A24" s="96"/>
      <c r="B24" s="38"/>
      <c r="C24" s="38"/>
      <c r="D24" s="97"/>
      <c r="E24" s="98"/>
      <c r="F24" s="38"/>
      <c r="G24" s="98"/>
      <c r="H24" s="98"/>
      <c r="I24" s="98"/>
      <c r="J24" s="98"/>
      <c r="K24" s="98"/>
      <c r="M24" s="116"/>
      <c r="N24" s="116"/>
      <c r="O24" s="116"/>
      <c r="P24" s="116"/>
      <c r="Q24" s="116"/>
      <c r="R24" s="116"/>
      <c r="S24" s="116"/>
      <c r="T24" s="116"/>
      <c r="U24" s="116"/>
    </row>
    <row r="25" spans="1:21" ht="11.25" customHeight="1">
      <c r="A25" s="99" t="s">
        <v>27</v>
      </c>
      <c r="B25" s="42">
        <v>2045</v>
      </c>
      <c r="C25" s="42">
        <v>47</v>
      </c>
      <c r="D25" s="100">
        <v>5356</v>
      </c>
      <c r="E25" s="99">
        <f aca="true" t="shared" si="0" ref="E25:E29">SUM(B25:D25)</f>
        <v>7448</v>
      </c>
      <c r="F25" s="42">
        <v>1034</v>
      </c>
      <c r="G25" s="101">
        <v>1939</v>
      </c>
      <c r="H25" s="43">
        <f aca="true" t="shared" si="1" ref="H25:H120">SUM(F25:G25)</f>
        <v>2973</v>
      </c>
      <c r="I25" s="43">
        <f aca="true" t="shared" si="2" ref="I25:I120">SUM(B25+C25+F25)</f>
        <v>3126</v>
      </c>
      <c r="J25" s="43">
        <f>D25+G25</f>
        <v>7295</v>
      </c>
      <c r="K25" s="43">
        <f aca="true" t="shared" si="3" ref="K25:K120">SUM(I25:J25)</f>
        <v>10421</v>
      </c>
      <c r="M25" s="116"/>
      <c r="N25" s="116"/>
      <c r="O25" s="116"/>
      <c r="P25" s="116"/>
      <c r="Q25" s="116"/>
      <c r="R25" s="116"/>
      <c r="S25" s="116"/>
      <c r="T25" s="116"/>
      <c r="U25" s="116"/>
    </row>
    <row r="26" spans="1:21" ht="11.25" customHeight="1">
      <c r="A26" s="99" t="s">
        <v>28</v>
      </c>
      <c r="B26" s="42">
        <v>7875</v>
      </c>
      <c r="C26" s="42">
        <v>0</v>
      </c>
      <c r="D26" s="100">
        <v>22020</v>
      </c>
      <c r="E26" s="99">
        <f t="shared" si="0"/>
        <v>29895</v>
      </c>
      <c r="F26" s="42">
        <v>789</v>
      </c>
      <c r="G26" s="101">
        <v>2893</v>
      </c>
      <c r="H26" s="43">
        <f t="shared" si="1"/>
        <v>3682</v>
      </c>
      <c r="I26" s="43">
        <f t="shared" si="2"/>
        <v>8664</v>
      </c>
      <c r="J26" s="43">
        <f aca="true" t="shared" si="4" ref="J26:J120">SUM(D26+G26)</f>
        <v>24913</v>
      </c>
      <c r="K26" s="43">
        <f t="shared" si="3"/>
        <v>33577</v>
      </c>
      <c r="M26" s="116"/>
      <c r="N26" s="116"/>
      <c r="O26" s="116"/>
      <c r="P26" s="116"/>
      <c r="Q26" s="116"/>
      <c r="R26" s="116"/>
      <c r="S26" s="116"/>
      <c r="T26" s="116"/>
      <c r="U26" s="116"/>
    </row>
    <row r="27" spans="1:21" ht="11.25" customHeight="1">
      <c r="A27" s="99" t="s">
        <v>29</v>
      </c>
      <c r="B27" s="42">
        <v>1745</v>
      </c>
      <c r="C27" s="42">
        <v>5</v>
      </c>
      <c r="D27" s="100">
        <v>5598</v>
      </c>
      <c r="E27" s="99">
        <f t="shared" si="0"/>
        <v>7348</v>
      </c>
      <c r="F27" s="42">
        <v>87</v>
      </c>
      <c r="G27" s="101">
        <v>1725</v>
      </c>
      <c r="H27" s="43">
        <f t="shared" si="1"/>
        <v>1812</v>
      </c>
      <c r="I27" s="43">
        <f t="shared" si="2"/>
        <v>1837</v>
      </c>
      <c r="J27" s="43">
        <f t="shared" si="4"/>
        <v>7323</v>
      </c>
      <c r="K27" s="43">
        <f t="shared" si="3"/>
        <v>9160</v>
      </c>
      <c r="M27" s="116"/>
      <c r="N27" s="116"/>
      <c r="O27" s="116"/>
      <c r="P27" s="116"/>
      <c r="Q27" s="116"/>
      <c r="R27" s="116"/>
      <c r="S27" s="116"/>
      <c r="T27" s="116"/>
      <c r="U27" s="116"/>
    </row>
    <row r="28" spans="1:21" ht="11.25" customHeight="1">
      <c r="A28" s="99" t="s">
        <v>30</v>
      </c>
      <c r="B28" s="42">
        <v>644</v>
      </c>
      <c r="C28" s="42">
        <v>835</v>
      </c>
      <c r="D28" s="100">
        <v>9056</v>
      </c>
      <c r="E28" s="99">
        <f t="shared" si="0"/>
        <v>10535</v>
      </c>
      <c r="F28" s="42">
        <v>455</v>
      </c>
      <c r="G28" s="101">
        <v>2239</v>
      </c>
      <c r="H28" s="43">
        <f t="shared" si="1"/>
        <v>2694</v>
      </c>
      <c r="I28" s="43">
        <f t="shared" si="2"/>
        <v>1934</v>
      </c>
      <c r="J28" s="43">
        <f t="shared" si="4"/>
        <v>11295</v>
      </c>
      <c r="K28" s="43">
        <f t="shared" si="3"/>
        <v>13229</v>
      </c>
      <c r="M28" s="116"/>
      <c r="N28" s="116"/>
      <c r="O28" s="116"/>
      <c r="P28" s="116"/>
      <c r="Q28" s="116"/>
      <c r="R28" s="116"/>
      <c r="S28" s="116"/>
      <c r="T28" s="116"/>
      <c r="U28" s="116"/>
    </row>
    <row r="29" spans="1:21" ht="11.25" customHeight="1">
      <c r="A29" s="99" t="s">
        <v>31</v>
      </c>
      <c r="B29" s="42">
        <v>0</v>
      </c>
      <c r="C29" s="42">
        <v>241</v>
      </c>
      <c r="D29" s="100">
        <v>1905</v>
      </c>
      <c r="E29" s="99">
        <f t="shared" si="0"/>
        <v>2146</v>
      </c>
      <c r="F29" s="42">
        <v>39</v>
      </c>
      <c r="G29" s="101">
        <v>81</v>
      </c>
      <c r="H29" s="43">
        <f t="shared" si="1"/>
        <v>120</v>
      </c>
      <c r="I29" s="43">
        <f t="shared" si="2"/>
        <v>280</v>
      </c>
      <c r="J29" s="43">
        <f t="shared" si="4"/>
        <v>1986</v>
      </c>
      <c r="K29" s="43">
        <f t="shared" si="3"/>
        <v>2266</v>
      </c>
      <c r="M29" s="116"/>
      <c r="N29" s="116"/>
      <c r="O29" s="116"/>
      <c r="P29" s="116"/>
      <c r="Q29" s="116"/>
      <c r="R29" s="116"/>
      <c r="S29" s="116"/>
      <c r="T29" s="116"/>
      <c r="U29" s="116"/>
    </row>
    <row r="30" spans="1:21" ht="11.25" customHeight="1">
      <c r="A30" s="99" t="s">
        <v>32</v>
      </c>
      <c r="B30" s="42"/>
      <c r="C30" s="42"/>
      <c r="D30" s="100"/>
      <c r="E30" s="99"/>
      <c r="F30" s="42"/>
      <c r="G30" s="101">
        <v>0</v>
      </c>
      <c r="H30" s="43">
        <f t="shared" si="1"/>
        <v>0</v>
      </c>
      <c r="I30" s="43">
        <f t="shared" si="2"/>
        <v>0</v>
      </c>
      <c r="J30" s="43">
        <f t="shared" si="4"/>
        <v>0</v>
      </c>
      <c r="K30" s="43">
        <f t="shared" si="3"/>
        <v>0</v>
      </c>
      <c r="M30" s="116"/>
      <c r="N30" s="116"/>
      <c r="O30" s="116"/>
      <c r="P30" s="116"/>
      <c r="Q30" s="116"/>
      <c r="R30" s="116"/>
      <c r="S30" s="116"/>
      <c r="T30" s="116"/>
      <c r="U30" s="116"/>
    </row>
    <row r="31" spans="1:21" ht="11.25" customHeight="1">
      <c r="A31" s="99" t="s">
        <v>33</v>
      </c>
      <c r="B31" s="42">
        <v>8024</v>
      </c>
      <c r="C31" s="42">
        <v>37857</v>
      </c>
      <c r="D31" s="100">
        <v>208694</v>
      </c>
      <c r="E31" s="99">
        <f aca="true" t="shared" si="5" ref="E31:E120">SUM(B31:D31)</f>
        <v>254575</v>
      </c>
      <c r="F31" s="42">
        <v>5929</v>
      </c>
      <c r="G31" s="101">
        <v>20056</v>
      </c>
      <c r="H31" s="43">
        <f t="shared" si="1"/>
        <v>25985</v>
      </c>
      <c r="I31" s="43">
        <f t="shared" si="2"/>
        <v>51810</v>
      </c>
      <c r="J31" s="43">
        <f t="shared" si="4"/>
        <v>228750</v>
      </c>
      <c r="K31" s="43">
        <f t="shared" si="3"/>
        <v>280560</v>
      </c>
      <c r="M31" s="116"/>
      <c r="N31" s="116"/>
      <c r="O31" s="116"/>
      <c r="P31" s="116"/>
      <c r="Q31" s="116"/>
      <c r="R31" s="116"/>
      <c r="S31" s="116"/>
      <c r="T31" s="116"/>
      <c r="U31" s="116"/>
    </row>
    <row r="32" spans="1:21" ht="11.25" customHeight="1">
      <c r="A32" s="99" t="s">
        <v>34</v>
      </c>
      <c r="B32" s="42"/>
      <c r="C32" s="42">
        <v>0</v>
      </c>
      <c r="D32" s="100">
        <v>0</v>
      </c>
      <c r="E32" s="99">
        <f t="shared" si="5"/>
        <v>0</v>
      </c>
      <c r="F32" s="42">
        <v>0</v>
      </c>
      <c r="G32" s="101">
        <v>0</v>
      </c>
      <c r="H32" s="43">
        <f t="shared" si="1"/>
        <v>0</v>
      </c>
      <c r="I32" s="43">
        <f t="shared" si="2"/>
        <v>0</v>
      </c>
      <c r="J32" s="43">
        <f t="shared" si="4"/>
        <v>0</v>
      </c>
      <c r="K32" s="43">
        <f t="shared" si="3"/>
        <v>0</v>
      </c>
      <c r="M32" s="116"/>
      <c r="N32" s="116"/>
      <c r="O32" s="116"/>
      <c r="P32" s="116"/>
      <c r="Q32" s="116"/>
      <c r="R32" s="116"/>
      <c r="S32" s="116"/>
      <c r="T32" s="116"/>
      <c r="U32" s="116"/>
    </row>
    <row r="33" spans="1:21" ht="11.25" customHeight="1">
      <c r="A33" s="99" t="s">
        <v>35</v>
      </c>
      <c r="B33" s="42">
        <v>0</v>
      </c>
      <c r="C33" s="42">
        <v>52</v>
      </c>
      <c r="D33" s="100">
        <v>504</v>
      </c>
      <c r="E33" s="99">
        <f t="shared" si="5"/>
        <v>556</v>
      </c>
      <c r="F33" s="42">
        <v>0</v>
      </c>
      <c r="G33" s="101">
        <v>4</v>
      </c>
      <c r="H33" s="43">
        <f t="shared" si="1"/>
        <v>4</v>
      </c>
      <c r="I33" s="43">
        <f t="shared" si="2"/>
        <v>52</v>
      </c>
      <c r="J33" s="43">
        <f t="shared" si="4"/>
        <v>508</v>
      </c>
      <c r="K33" s="43">
        <f t="shared" si="3"/>
        <v>560</v>
      </c>
      <c r="M33" s="116"/>
      <c r="N33" s="116"/>
      <c r="O33" s="116"/>
      <c r="P33" s="116"/>
      <c r="Q33" s="116"/>
      <c r="R33" s="116"/>
      <c r="S33" s="116"/>
      <c r="T33" s="116"/>
      <c r="U33" s="116"/>
    </row>
    <row r="34" spans="1:21" ht="11.25" customHeight="1">
      <c r="A34" s="99" t="s">
        <v>36</v>
      </c>
      <c r="B34" s="42">
        <v>32728</v>
      </c>
      <c r="C34" s="42">
        <v>0</v>
      </c>
      <c r="D34" s="100">
        <v>100291</v>
      </c>
      <c r="E34" s="99">
        <f t="shared" si="5"/>
        <v>133019</v>
      </c>
      <c r="F34" s="42">
        <v>3173</v>
      </c>
      <c r="G34" s="101">
        <v>18622</v>
      </c>
      <c r="H34" s="43">
        <f t="shared" si="1"/>
        <v>21795</v>
      </c>
      <c r="I34" s="43">
        <f t="shared" si="2"/>
        <v>35901</v>
      </c>
      <c r="J34" s="43">
        <f t="shared" si="4"/>
        <v>118913</v>
      </c>
      <c r="K34" s="43">
        <f t="shared" si="3"/>
        <v>154814</v>
      </c>
      <c r="M34" s="116"/>
      <c r="N34" s="116"/>
      <c r="O34" s="116"/>
      <c r="P34" s="116"/>
      <c r="Q34" s="116"/>
      <c r="R34" s="116"/>
      <c r="S34" s="116"/>
      <c r="T34" s="116"/>
      <c r="U34" s="116"/>
    </row>
    <row r="35" spans="1:21" ht="11.25" customHeight="1">
      <c r="A35" s="99" t="s">
        <v>37</v>
      </c>
      <c r="B35" s="42">
        <v>47973</v>
      </c>
      <c r="C35" s="42">
        <v>126969</v>
      </c>
      <c r="D35" s="100">
        <v>903552</v>
      </c>
      <c r="E35" s="99">
        <f t="shared" si="5"/>
        <v>1078494</v>
      </c>
      <c r="F35" s="42">
        <v>36273</v>
      </c>
      <c r="G35" s="101">
        <v>132008</v>
      </c>
      <c r="H35" s="43">
        <f t="shared" si="1"/>
        <v>168281</v>
      </c>
      <c r="I35" s="43">
        <f t="shared" si="2"/>
        <v>211215</v>
      </c>
      <c r="J35" s="43">
        <f t="shared" si="4"/>
        <v>1035560</v>
      </c>
      <c r="K35" s="43">
        <f t="shared" si="3"/>
        <v>1246775</v>
      </c>
      <c r="M35" s="116"/>
      <c r="N35" s="116"/>
      <c r="O35" s="116"/>
      <c r="P35" s="116"/>
      <c r="Q35" s="116"/>
      <c r="R35" s="116"/>
      <c r="S35" s="116"/>
      <c r="T35" s="116"/>
      <c r="U35" s="116"/>
    </row>
    <row r="36" spans="1:21" ht="11.25" customHeight="1">
      <c r="A36" s="99" t="s">
        <v>38</v>
      </c>
      <c r="B36" s="42">
        <v>570</v>
      </c>
      <c r="C36" s="42">
        <v>225</v>
      </c>
      <c r="D36" s="100">
        <v>4541</v>
      </c>
      <c r="E36" s="99">
        <f t="shared" si="5"/>
        <v>5336</v>
      </c>
      <c r="F36" s="42">
        <v>91</v>
      </c>
      <c r="G36" s="101">
        <v>594</v>
      </c>
      <c r="H36" s="43">
        <f t="shared" si="1"/>
        <v>685</v>
      </c>
      <c r="I36" s="43">
        <f t="shared" si="2"/>
        <v>886</v>
      </c>
      <c r="J36" s="43">
        <f t="shared" si="4"/>
        <v>5135</v>
      </c>
      <c r="K36" s="43">
        <f t="shared" si="3"/>
        <v>6021</v>
      </c>
      <c r="M36" s="116"/>
      <c r="N36" s="116"/>
      <c r="O36" s="116"/>
      <c r="P36" s="116"/>
      <c r="Q36" s="116"/>
      <c r="R36" s="116"/>
      <c r="S36" s="116"/>
      <c r="T36" s="116"/>
      <c r="U36" s="116"/>
    </row>
    <row r="37" spans="1:21" ht="11.25" customHeight="1">
      <c r="A37" s="99" t="s">
        <v>39</v>
      </c>
      <c r="B37" s="42">
        <v>15244</v>
      </c>
      <c r="C37" s="42">
        <v>11439</v>
      </c>
      <c r="D37" s="100">
        <v>106349</v>
      </c>
      <c r="E37" s="99">
        <f t="shared" si="5"/>
        <v>133032</v>
      </c>
      <c r="F37" s="42">
        <v>2787</v>
      </c>
      <c r="G37" s="101">
        <v>7877</v>
      </c>
      <c r="H37" s="43">
        <f t="shared" si="1"/>
        <v>10664</v>
      </c>
      <c r="I37" s="43">
        <f t="shared" si="2"/>
        <v>29470</v>
      </c>
      <c r="J37" s="43">
        <f t="shared" si="4"/>
        <v>114226</v>
      </c>
      <c r="K37" s="43">
        <f t="shared" si="3"/>
        <v>143696</v>
      </c>
      <c r="M37" s="116"/>
      <c r="N37" s="116"/>
      <c r="O37" s="116"/>
      <c r="P37" s="116"/>
      <c r="Q37" s="116"/>
      <c r="R37" s="116"/>
      <c r="S37" s="116"/>
      <c r="T37" s="116"/>
      <c r="U37" s="116"/>
    </row>
    <row r="38" spans="1:21" ht="11.25" customHeight="1">
      <c r="A38" s="99" t="s">
        <v>40</v>
      </c>
      <c r="B38" s="42">
        <v>0</v>
      </c>
      <c r="C38" s="42">
        <v>0</v>
      </c>
      <c r="D38" s="100">
        <v>0</v>
      </c>
      <c r="E38" s="99">
        <f t="shared" si="5"/>
        <v>0</v>
      </c>
      <c r="F38" s="42">
        <v>0</v>
      </c>
      <c r="G38" s="101">
        <v>0</v>
      </c>
      <c r="H38" s="43">
        <f t="shared" si="1"/>
        <v>0</v>
      </c>
      <c r="I38" s="43">
        <f t="shared" si="2"/>
        <v>0</v>
      </c>
      <c r="J38" s="43">
        <f t="shared" si="4"/>
        <v>0</v>
      </c>
      <c r="K38" s="43">
        <f t="shared" si="3"/>
        <v>0</v>
      </c>
      <c r="M38" s="116"/>
      <c r="N38" s="116"/>
      <c r="O38" s="116"/>
      <c r="P38" s="116"/>
      <c r="Q38" s="116"/>
      <c r="R38" s="116"/>
      <c r="S38" s="116"/>
      <c r="T38" s="116"/>
      <c r="U38" s="116"/>
    </row>
    <row r="39" spans="1:21" ht="11.25" customHeight="1">
      <c r="A39" s="99" t="s">
        <v>41</v>
      </c>
      <c r="B39" s="42">
        <v>0</v>
      </c>
      <c r="C39" s="42">
        <v>5</v>
      </c>
      <c r="D39" s="100">
        <v>46</v>
      </c>
      <c r="E39" s="99">
        <f t="shared" si="5"/>
        <v>51</v>
      </c>
      <c r="F39" s="42">
        <v>1</v>
      </c>
      <c r="G39" s="101">
        <v>1</v>
      </c>
      <c r="H39" s="43">
        <f t="shared" si="1"/>
        <v>2</v>
      </c>
      <c r="I39" s="43">
        <f t="shared" si="2"/>
        <v>6</v>
      </c>
      <c r="J39" s="43">
        <f t="shared" si="4"/>
        <v>47</v>
      </c>
      <c r="K39" s="43">
        <f t="shared" si="3"/>
        <v>53</v>
      </c>
      <c r="M39" s="116"/>
      <c r="N39" s="116"/>
      <c r="O39" s="116"/>
      <c r="P39" s="116"/>
      <c r="Q39" s="116"/>
      <c r="R39" s="116"/>
      <c r="S39" s="116"/>
      <c r="T39" s="116"/>
      <c r="U39" s="116"/>
    </row>
    <row r="40" spans="1:21" ht="11.25" customHeight="1">
      <c r="A40" s="99" t="s">
        <v>42</v>
      </c>
      <c r="B40" s="42">
        <v>1136217</v>
      </c>
      <c r="C40" s="42">
        <v>6434</v>
      </c>
      <c r="D40" s="100">
        <v>1585761</v>
      </c>
      <c r="E40" s="99">
        <f t="shared" si="5"/>
        <v>2728412</v>
      </c>
      <c r="F40" s="42">
        <v>4283</v>
      </c>
      <c r="G40" s="101">
        <v>23012</v>
      </c>
      <c r="H40" s="43">
        <f t="shared" si="1"/>
        <v>27295</v>
      </c>
      <c r="I40" s="43">
        <f t="shared" si="2"/>
        <v>1146934</v>
      </c>
      <c r="J40" s="43">
        <f t="shared" si="4"/>
        <v>1608773</v>
      </c>
      <c r="K40" s="43">
        <f t="shared" si="3"/>
        <v>2755707</v>
      </c>
      <c r="M40" s="116"/>
      <c r="N40" s="116"/>
      <c r="O40" s="116"/>
      <c r="P40" s="116"/>
      <c r="Q40" s="116"/>
      <c r="R40" s="116"/>
      <c r="S40" s="116"/>
      <c r="T40" s="116"/>
      <c r="U40" s="116"/>
    </row>
    <row r="41" spans="1:21" ht="11.25" customHeight="1">
      <c r="A41" s="99" t="s">
        <v>43</v>
      </c>
      <c r="B41" s="42">
        <v>1010860</v>
      </c>
      <c r="C41" s="42">
        <v>1741</v>
      </c>
      <c r="D41" s="100">
        <v>1393092</v>
      </c>
      <c r="E41" s="99">
        <f t="shared" si="5"/>
        <v>2405693</v>
      </c>
      <c r="F41" s="42">
        <v>6491</v>
      </c>
      <c r="G41" s="101">
        <v>185349</v>
      </c>
      <c r="H41" s="43">
        <f t="shared" si="1"/>
        <v>191840</v>
      </c>
      <c r="I41" s="43">
        <f t="shared" si="2"/>
        <v>1019092</v>
      </c>
      <c r="J41" s="43">
        <f t="shared" si="4"/>
        <v>1578441</v>
      </c>
      <c r="K41" s="43">
        <f t="shared" si="3"/>
        <v>2597533</v>
      </c>
      <c r="M41" s="116"/>
      <c r="N41" s="116"/>
      <c r="O41" s="116"/>
      <c r="P41" s="116"/>
      <c r="Q41" s="116"/>
      <c r="R41" s="116"/>
      <c r="S41" s="116"/>
      <c r="T41" s="116"/>
      <c r="U41" s="116"/>
    </row>
    <row r="42" spans="1:21" ht="11.25" customHeight="1">
      <c r="A42" s="99" t="s">
        <v>44</v>
      </c>
      <c r="B42" s="42">
        <v>11200</v>
      </c>
      <c r="C42" s="42">
        <v>23</v>
      </c>
      <c r="D42" s="100">
        <v>57441</v>
      </c>
      <c r="E42" s="99">
        <f t="shared" si="5"/>
        <v>68664</v>
      </c>
      <c r="F42" s="42">
        <v>41</v>
      </c>
      <c r="G42" s="101">
        <v>35</v>
      </c>
      <c r="H42" s="43">
        <f t="shared" si="1"/>
        <v>76</v>
      </c>
      <c r="I42" s="43">
        <f t="shared" si="2"/>
        <v>11264</v>
      </c>
      <c r="J42" s="43">
        <f t="shared" si="4"/>
        <v>57476</v>
      </c>
      <c r="K42" s="43">
        <f t="shared" si="3"/>
        <v>68740</v>
      </c>
      <c r="M42" s="116"/>
      <c r="N42" s="116"/>
      <c r="O42" s="116"/>
      <c r="P42" s="116"/>
      <c r="Q42" s="116"/>
      <c r="R42" s="116"/>
      <c r="S42" s="116"/>
      <c r="T42" s="116"/>
      <c r="U42" s="116"/>
    </row>
    <row r="43" spans="1:21" ht="11.25" customHeight="1">
      <c r="A43" s="99" t="s">
        <v>45</v>
      </c>
      <c r="B43" s="42">
        <v>9</v>
      </c>
      <c r="C43" s="42">
        <v>156</v>
      </c>
      <c r="D43" s="100">
        <v>861</v>
      </c>
      <c r="E43" s="99">
        <f t="shared" si="5"/>
        <v>1026</v>
      </c>
      <c r="F43" s="42">
        <v>140</v>
      </c>
      <c r="G43" s="101">
        <v>287</v>
      </c>
      <c r="H43" s="43">
        <f t="shared" si="1"/>
        <v>427</v>
      </c>
      <c r="I43" s="43">
        <f t="shared" si="2"/>
        <v>305</v>
      </c>
      <c r="J43" s="43">
        <f t="shared" si="4"/>
        <v>1148</v>
      </c>
      <c r="K43" s="43">
        <f t="shared" si="3"/>
        <v>1453</v>
      </c>
      <c r="M43" s="116"/>
      <c r="N43" s="116"/>
      <c r="O43" s="116"/>
      <c r="P43" s="116"/>
      <c r="Q43" s="116"/>
      <c r="R43" s="116"/>
      <c r="S43" s="116"/>
      <c r="T43" s="116"/>
      <c r="U43" s="116"/>
    </row>
    <row r="44" spans="1:21" ht="11.25" customHeight="1">
      <c r="A44" s="99" t="s">
        <v>46</v>
      </c>
      <c r="B44" s="42">
        <v>1270</v>
      </c>
      <c r="C44" s="42">
        <v>149</v>
      </c>
      <c r="D44" s="100">
        <v>9700</v>
      </c>
      <c r="E44" s="99">
        <f t="shared" si="5"/>
        <v>11119</v>
      </c>
      <c r="F44" s="42">
        <v>296</v>
      </c>
      <c r="G44" s="101">
        <v>1523</v>
      </c>
      <c r="H44" s="43">
        <f t="shared" si="1"/>
        <v>1819</v>
      </c>
      <c r="I44" s="43">
        <f t="shared" si="2"/>
        <v>1715</v>
      </c>
      <c r="J44" s="43">
        <f t="shared" si="4"/>
        <v>11223</v>
      </c>
      <c r="K44" s="43">
        <f t="shared" si="3"/>
        <v>12938</v>
      </c>
      <c r="M44" s="116"/>
      <c r="N44" s="116"/>
      <c r="O44" s="116"/>
      <c r="P44" s="116"/>
      <c r="Q44" s="116"/>
      <c r="R44" s="116"/>
      <c r="S44" s="116"/>
      <c r="T44" s="116"/>
      <c r="U44" s="116"/>
    </row>
    <row r="45" spans="1:21" ht="11.25" customHeight="1">
      <c r="A45" s="99" t="s">
        <v>47</v>
      </c>
      <c r="B45" s="42">
        <v>1443</v>
      </c>
      <c r="C45" s="42">
        <v>3826</v>
      </c>
      <c r="D45" s="100">
        <v>52435</v>
      </c>
      <c r="E45" s="99">
        <f t="shared" si="5"/>
        <v>57704</v>
      </c>
      <c r="F45" s="42">
        <v>548</v>
      </c>
      <c r="G45" s="101">
        <v>8603</v>
      </c>
      <c r="H45" s="43">
        <f t="shared" si="1"/>
        <v>9151</v>
      </c>
      <c r="I45" s="43">
        <f t="shared" si="2"/>
        <v>5817</v>
      </c>
      <c r="J45" s="43">
        <f t="shared" si="4"/>
        <v>61038</v>
      </c>
      <c r="K45" s="43">
        <f t="shared" si="3"/>
        <v>66855</v>
      </c>
      <c r="M45" s="116"/>
      <c r="N45" s="116"/>
      <c r="O45" s="116"/>
      <c r="P45" s="116"/>
      <c r="Q45" s="116"/>
      <c r="R45" s="116"/>
      <c r="S45" s="116"/>
      <c r="T45" s="116"/>
      <c r="U45" s="116"/>
    </row>
    <row r="46" spans="1:21" ht="11.25" customHeight="1">
      <c r="A46" s="99" t="s">
        <v>48</v>
      </c>
      <c r="B46" s="42">
        <v>22980</v>
      </c>
      <c r="C46" s="42">
        <v>3</v>
      </c>
      <c r="D46" s="100">
        <v>143091</v>
      </c>
      <c r="E46" s="99">
        <f t="shared" si="5"/>
        <v>166074</v>
      </c>
      <c r="F46" s="42">
        <v>0</v>
      </c>
      <c r="G46" s="101">
        <v>10</v>
      </c>
      <c r="H46" s="43">
        <f t="shared" si="1"/>
        <v>10</v>
      </c>
      <c r="I46" s="43">
        <f t="shared" si="2"/>
        <v>22983</v>
      </c>
      <c r="J46" s="43">
        <f t="shared" si="4"/>
        <v>143101</v>
      </c>
      <c r="K46" s="43">
        <f t="shared" si="3"/>
        <v>166084</v>
      </c>
      <c r="M46" s="116"/>
      <c r="N46" s="116"/>
      <c r="O46" s="116"/>
      <c r="P46" s="116"/>
      <c r="Q46" s="116"/>
      <c r="R46" s="116"/>
      <c r="S46" s="116"/>
      <c r="T46" s="116"/>
      <c r="U46" s="116"/>
    </row>
    <row r="47" spans="1:21" ht="11.25" customHeight="1">
      <c r="A47" s="99" t="s">
        <v>49</v>
      </c>
      <c r="B47" s="42"/>
      <c r="C47" s="42">
        <v>0</v>
      </c>
      <c r="D47" s="100">
        <v>0</v>
      </c>
      <c r="E47" s="99">
        <f t="shared" si="5"/>
        <v>0</v>
      </c>
      <c r="F47" s="42">
        <v>0</v>
      </c>
      <c r="G47" s="101">
        <v>0</v>
      </c>
      <c r="H47" s="43">
        <f t="shared" si="1"/>
        <v>0</v>
      </c>
      <c r="I47" s="43">
        <f t="shared" si="2"/>
        <v>0</v>
      </c>
      <c r="J47" s="43">
        <f t="shared" si="4"/>
        <v>0</v>
      </c>
      <c r="K47" s="43">
        <f t="shared" si="3"/>
        <v>0</v>
      </c>
      <c r="M47" s="116"/>
      <c r="N47" s="116"/>
      <c r="O47" s="116"/>
      <c r="P47" s="116"/>
      <c r="Q47" s="116"/>
      <c r="R47" s="116"/>
      <c r="S47" s="116"/>
      <c r="T47" s="116"/>
      <c r="U47" s="116"/>
    </row>
    <row r="48" spans="1:21" ht="11.25" customHeight="1">
      <c r="A48" s="99" t="s">
        <v>50</v>
      </c>
      <c r="B48" s="42">
        <v>0</v>
      </c>
      <c r="C48" s="42">
        <v>0</v>
      </c>
      <c r="D48" s="100">
        <v>0</v>
      </c>
      <c r="E48" s="99">
        <f t="shared" si="5"/>
        <v>0</v>
      </c>
      <c r="F48" s="42">
        <v>0</v>
      </c>
      <c r="G48" s="101">
        <v>0</v>
      </c>
      <c r="H48" s="43">
        <f t="shared" si="1"/>
        <v>0</v>
      </c>
      <c r="I48" s="43">
        <f t="shared" si="2"/>
        <v>0</v>
      </c>
      <c r="J48" s="43">
        <f t="shared" si="4"/>
        <v>0</v>
      </c>
      <c r="K48" s="43">
        <f t="shared" si="3"/>
        <v>0</v>
      </c>
      <c r="M48" s="116"/>
      <c r="N48" s="116"/>
      <c r="O48" s="116"/>
      <c r="P48" s="116"/>
      <c r="Q48" s="116"/>
      <c r="R48" s="116"/>
      <c r="S48" s="116"/>
      <c r="T48" s="116"/>
      <c r="U48" s="116"/>
    </row>
    <row r="49" spans="1:21" ht="11.25" customHeight="1">
      <c r="A49" s="99" t="s">
        <v>51</v>
      </c>
      <c r="B49" s="42">
        <v>18487</v>
      </c>
      <c r="C49" s="42">
        <v>479</v>
      </c>
      <c r="D49" s="100">
        <v>162203</v>
      </c>
      <c r="E49" s="99">
        <f t="shared" si="5"/>
        <v>181169</v>
      </c>
      <c r="F49" s="42">
        <v>326</v>
      </c>
      <c r="G49" s="101">
        <v>8480</v>
      </c>
      <c r="H49" s="43">
        <f t="shared" si="1"/>
        <v>8806</v>
      </c>
      <c r="I49" s="43">
        <f t="shared" si="2"/>
        <v>19292</v>
      </c>
      <c r="J49" s="43">
        <f t="shared" si="4"/>
        <v>170683</v>
      </c>
      <c r="K49" s="43">
        <f t="shared" si="3"/>
        <v>189975</v>
      </c>
      <c r="M49" s="116"/>
      <c r="N49" s="116"/>
      <c r="O49" s="116"/>
      <c r="P49" s="116"/>
      <c r="Q49" s="116"/>
      <c r="R49" s="116"/>
      <c r="S49" s="116"/>
      <c r="T49" s="116"/>
      <c r="U49" s="116"/>
    </row>
    <row r="50" spans="1:21" ht="11.25" customHeight="1">
      <c r="A50" s="99" t="s">
        <v>52</v>
      </c>
      <c r="B50" s="42">
        <v>0</v>
      </c>
      <c r="C50" s="42">
        <v>12</v>
      </c>
      <c r="D50" s="100">
        <v>43</v>
      </c>
      <c r="E50" s="99">
        <f t="shared" si="5"/>
        <v>55</v>
      </c>
      <c r="F50" s="42">
        <v>8</v>
      </c>
      <c r="G50" s="101">
        <v>26</v>
      </c>
      <c r="H50" s="43">
        <f t="shared" si="1"/>
        <v>34</v>
      </c>
      <c r="I50" s="43">
        <f t="shared" si="2"/>
        <v>20</v>
      </c>
      <c r="J50" s="43">
        <f t="shared" si="4"/>
        <v>69</v>
      </c>
      <c r="K50" s="43">
        <f t="shared" si="3"/>
        <v>89</v>
      </c>
      <c r="M50" s="116"/>
      <c r="N50" s="116"/>
      <c r="O50" s="116"/>
      <c r="P50" s="116"/>
      <c r="Q50" s="116"/>
      <c r="R50" s="116"/>
      <c r="S50" s="116"/>
      <c r="T50" s="116"/>
      <c r="U50" s="116"/>
    </row>
    <row r="51" spans="1:21" ht="11.25" customHeight="1">
      <c r="A51" s="99" t="s">
        <v>53</v>
      </c>
      <c r="B51" s="42">
        <v>33257</v>
      </c>
      <c r="C51" s="42">
        <v>13436</v>
      </c>
      <c r="D51" s="100">
        <v>179498</v>
      </c>
      <c r="E51" s="99">
        <f t="shared" si="5"/>
        <v>226191</v>
      </c>
      <c r="F51" s="42">
        <v>3971</v>
      </c>
      <c r="G51" s="101">
        <v>7820</v>
      </c>
      <c r="H51" s="43">
        <f t="shared" si="1"/>
        <v>11791</v>
      </c>
      <c r="I51" s="43">
        <f t="shared" si="2"/>
        <v>50664</v>
      </c>
      <c r="J51" s="43">
        <f t="shared" si="4"/>
        <v>187318</v>
      </c>
      <c r="K51" s="43">
        <f t="shared" si="3"/>
        <v>237982</v>
      </c>
      <c r="M51" s="116"/>
      <c r="N51" s="116"/>
      <c r="O51" s="116"/>
      <c r="P51" s="116"/>
      <c r="Q51" s="116"/>
      <c r="R51" s="116"/>
      <c r="S51" s="116"/>
      <c r="T51" s="116"/>
      <c r="U51" s="116"/>
    </row>
    <row r="52" spans="1:21" ht="11.25" customHeight="1">
      <c r="A52" s="99" t="s">
        <v>54</v>
      </c>
      <c r="B52" s="42">
        <v>0</v>
      </c>
      <c r="C52" s="42">
        <v>0</v>
      </c>
      <c r="D52" s="100">
        <v>0</v>
      </c>
      <c r="E52" s="99">
        <f t="shared" si="5"/>
        <v>0</v>
      </c>
      <c r="F52" s="42">
        <v>0</v>
      </c>
      <c r="G52" s="101">
        <v>0</v>
      </c>
      <c r="H52" s="43">
        <f t="shared" si="1"/>
        <v>0</v>
      </c>
      <c r="I52" s="43">
        <f t="shared" si="2"/>
        <v>0</v>
      </c>
      <c r="J52" s="43">
        <f t="shared" si="4"/>
        <v>0</v>
      </c>
      <c r="K52" s="43">
        <f t="shared" si="3"/>
        <v>0</v>
      </c>
      <c r="M52" s="116"/>
      <c r="N52" s="116"/>
      <c r="O52" s="116"/>
      <c r="P52" s="116"/>
      <c r="Q52" s="116"/>
      <c r="R52" s="116"/>
      <c r="S52" s="116"/>
      <c r="T52" s="116"/>
      <c r="U52" s="116"/>
    </row>
    <row r="53" spans="1:21" ht="11.25" customHeight="1">
      <c r="A53" s="99" t="s">
        <v>55</v>
      </c>
      <c r="B53" s="42">
        <v>0</v>
      </c>
      <c r="C53" s="42">
        <v>0</v>
      </c>
      <c r="D53" s="100">
        <v>0</v>
      </c>
      <c r="E53" s="99">
        <f t="shared" si="5"/>
        <v>0</v>
      </c>
      <c r="F53" s="42">
        <v>0</v>
      </c>
      <c r="G53" s="101">
        <v>0</v>
      </c>
      <c r="H53" s="43">
        <f t="shared" si="1"/>
        <v>0</v>
      </c>
      <c r="I53" s="43">
        <f t="shared" si="2"/>
        <v>0</v>
      </c>
      <c r="J53" s="43">
        <f t="shared" si="4"/>
        <v>0</v>
      </c>
      <c r="K53" s="43">
        <f t="shared" si="3"/>
        <v>0</v>
      </c>
      <c r="M53" s="116"/>
      <c r="N53" s="116"/>
      <c r="O53" s="116"/>
      <c r="P53" s="116"/>
      <c r="Q53" s="116"/>
      <c r="R53" s="116"/>
      <c r="S53" s="116"/>
      <c r="T53" s="116"/>
      <c r="U53" s="116"/>
    </row>
    <row r="54" spans="1:21" ht="11.25" customHeight="1">
      <c r="A54" s="99" t="s">
        <v>56</v>
      </c>
      <c r="B54" s="42">
        <v>0</v>
      </c>
      <c r="C54" s="42">
        <v>0</v>
      </c>
      <c r="D54" s="100">
        <v>0</v>
      </c>
      <c r="E54" s="99">
        <f t="shared" si="5"/>
        <v>0</v>
      </c>
      <c r="F54" s="42">
        <v>0</v>
      </c>
      <c r="G54" s="101">
        <v>0</v>
      </c>
      <c r="H54" s="43">
        <f t="shared" si="1"/>
        <v>0</v>
      </c>
      <c r="I54" s="43">
        <f t="shared" si="2"/>
        <v>0</v>
      </c>
      <c r="J54" s="43">
        <f t="shared" si="4"/>
        <v>0</v>
      </c>
      <c r="K54" s="43">
        <f t="shared" si="3"/>
        <v>0</v>
      </c>
      <c r="M54" s="116"/>
      <c r="N54" s="116"/>
      <c r="O54" s="116"/>
      <c r="P54" s="116"/>
      <c r="Q54" s="116"/>
      <c r="R54" s="116"/>
      <c r="S54" s="116"/>
      <c r="T54" s="116"/>
      <c r="U54" s="116"/>
    </row>
    <row r="55" spans="1:21" ht="11.25" customHeight="1">
      <c r="A55" s="99" t="s">
        <v>57</v>
      </c>
      <c r="B55" s="42">
        <v>44630</v>
      </c>
      <c r="C55" s="42">
        <v>91920</v>
      </c>
      <c r="D55" s="100">
        <v>681497</v>
      </c>
      <c r="E55" s="99">
        <f t="shared" si="5"/>
        <v>818047</v>
      </c>
      <c r="F55" s="42">
        <v>44362</v>
      </c>
      <c r="G55" s="101">
        <v>161791</v>
      </c>
      <c r="H55" s="43">
        <f t="shared" si="1"/>
        <v>206153</v>
      </c>
      <c r="I55" s="43">
        <f t="shared" si="2"/>
        <v>180912</v>
      </c>
      <c r="J55" s="43">
        <f t="shared" si="4"/>
        <v>843288</v>
      </c>
      <c r="K55" s="43">
        <f t="shared" si="3"/>
        <v>1024200</v>
      </c>
      <c r="M55" s="116"/>
      <c r="N55" s="116"/>
      <c r="O55" s="116"/>
      <c r="P55" s="116"/>
      <c r="Q55" s="116"/>
      <c r="R55" s="116"/>
      <c r="S55" s="116"/>
      <c r="T55" s="116"/>
      <c r="U55" s="116"/>
    </row>
    <row r="56" spans="1:21" ht="11.25" customHeight="1">
      <c r="A56" s="99" t="s">
        <v>58</v>
      </c>
      <c r="B56" s="42">
        <v>2722</v>
      </c>
      <c r="C56" s="42">
        <v>6660</v>
      </c>
      <c r="D56" s="100">
        <v>19998</v>
      </c>
      <c r="E56" s="99">
        <f t="shared" si="5"/>
        <v>29380</v>
      </c>
      <c r="F56" s="42">
        <v>1805</v>
      </c>
      <c r="G56" s="101">
        <v>1894</v>
      </c>
      <c r="H56" s="43">
        <f t="shared" si="1"/>
        <v>3699</v>
      </c>
      <c r="I56" s="43">
        <f t="shared" si="2"/>
        <v>11187</v>
      </c>
      <c r="J56" s="43">
        <f t="shared" si="4"/>
        <v>21892</v>
      </c>
      <c r="K56" s="43">
        <f t="shared" si="3"/>
        <v>33079</v>
      </c>
      <c r="M56" s="116"/>
      <c r="N56" s="116"/>
      <c r="O56" s="116"/>
      <c r="P56" s="116"/>
      <c r="Q56" s="116"/>
      <c r="R56" s="116"/>
      <c r="S56" s="116"/>
      <c r="T56" s="116"/>
      <c r="U56" s="116"/>
    </row>
    <row r="57" spans="1:21" ht="11.25" customHeight="1">
      <c r="A57" s="99" t="s">
        <v>59</v>
      </c>
      <c r="B57" s="42">
        <v>10652</v>
      </c>
      <c r="C57" s="42">
        <v>55052</v>
      </c>
      <c r="D57" s="100">
        <v>262822</v>
      </c>
      <c r="E57" s="99">
        <f t="shared" si="5"/>
        <v>328526</v>
      </c>
      <c r="F57" s="42">
        <v>66148</v>
      </c>
      <c r="G57" s="101">
        <v>184514</v>
      </c>
      <c r="H57" s="43">
        <f t="shared" si="1"/>
        <v>250662</v>
      </c>
      <c r="I57" s="43">
        <f t="shared" si="2"/>
        <v>131852</v>
      </c>
      <c r="J57" s="43">
        <f t="shared" si="4"/>
        <v>447336</v>
      </c>
      <c r="K57" s="43">
        <f t="shared" si="3"/>
        <v>579188</v>
      </c>
      <c r="M57" s="116"/>
      <c r="N57" s="116"/>
      <c r="O57" s="116"/>
      <c r="P57" s="116"/>
      <c r="Q57" s="116"/>
      <c r="R57" s="116"/>
      <c r="S57" s="116"/>
      <c r="T57" s="116"/>
      <c r="U57" s="116"/>
    </row>
    <row r="58" spans="1:21" ht="11.25" customHeight="1">
      <c r="A58" s="99" t="s">
        <v>60</v>
      </c>
      <c r="B58" s="42">
        <v>303350</v>
      </c>
      <c r="C58" s="42">
        <v>214</v>
      </c>
      <c r="D58" s="100">
        <v>1511051</v>
      </c>
      <c r="E58" s="99">
        <f t="shared" si="5"/>
        <v>1814615</v>
      </c>
      <c r="F58" s="42">
        <v>7977</v>
      </c>
      <c r="G58" s="101">
        <v>28999</v>
      </c>
      <c r="H58" s="43">
        <f t="shared" si="1"/>
        <v>36976</v>
      </c>
      <c r="I58" s="43">
        <f t="shared" si="2"/>
        <v>311541</v>
      </c>
      <c r="J58" s="43">
        <f t="shared" si="4"/>
        <v>1540050</v>
      </c>
      <c r="K58" s="43">
        <f t="shared" si="3"/>
        <v>1851591</v>
      </c>
      <c r="M58" s="116"/>
      <c r="N58" s="116"/>
      <c r="O58" s="116"/>
      <c r="P58" s="116"/>
      <c r="Q58" s="116"/>
      <c r="R58" s="116"/>
      <c r="S58" s="116"/>
      <c r="T58" s="116"/>
      <c r="U58" s="116"/>
    </row>
    <row r="59" spans="1:21" ht="11.25" customHeight="1">
      <c r="A59" s="99" t="s">
        <v>61</v>
      </c>
      <c r="B59" s="42">
        <v>36269</v>
      </c>
      <c r="C59" s="42">
        <v>180255</v>
      </c>
      <c r="D59" s="100">
        <v>901986</v>
      </c>
      <c r="E59" s="99">
        <f t="shared" si="5"/>
        <v>1118510</v>
      </c>
      <c r="F59" s="42">
        <v>47251</v>
      </c>
      <c r="G59" s="101">
        <v>186296</v>
      </c>
      <c r="H59" s="43">
        <f t="shared" si="1"/>
        <v>233547</v>
      </c>
      <c r="I59" s="43">
        <f t="shared" si="2"/>
        <v>263775</v>
      </c>
      <c r="J59" s="43">
        <f t="shared" si="4"/>
        <v>1088282</v>
      </c>
      <c r="K59" s="43">
        <f t="shared" si="3"/>
        <v>1352057</v>
      </c>
      <c r="M59" s="116"/>
      <c r="N59" s="116"/>
      <c r="O59" s="116"/>
      <c r="P59" s="116"/>
      <c r="Q59" s="116"/>
      <c r="R59" s="116"/>
      <c r="S59" s="116"/>
      <c r="T59" s="116"/>
      <c r="U59" s="116"/>
    </row>
    <row r="60" spans="1:21" ht="11.25" customHeight="1">
      <c r="A60" s="99" t="s">
        <v>62</v>
      </c>
      <c r="B60" s="42">
        <v>0</v>
      </c>
      <c r="C60" s="42">
        <v>0</v>
      </c>
      <c r="D60" s="100">
        <v>0</v>
      </c>
      <c r="E60" s="99">
        <f t="shared" si="5"/>
        <v>0</v>
      </c>
      <c r="F60" s="42">
        <v>0</v>
      </c>
      <c r="G60" s="101">
        <v>101</v>
      </c>
      <c r="H60" s="43">
        <f t="shared" si="1"/>
        <v>101</v>
      </c>
      <c r="I60" s="43">
        <f t="shared" si="2"/>
        <v>0</v>
      </c>
      <c r="J60" s="43">
        <f t="shared" si="4"/>
        <v>101</v>
      </c>
      <c r="K60" s="43">
        <f t="shared" si="3"/>
        <v>101</v>
      </c>
      <c r="M60" s="116"/>
      <c r="N60" s="116"/>
      <c r="O60" s="116"/>
      <c r="P60" s="116"/>
      <c r="Q60" s="116"/>
      <c r="R60" s="116"/>
      <c r="S60" s="116"/>
      <c r="T60" s="116"/>
      <c r="U60" s="116"/>
    </row>
    <row r="61" spans="1:21" ht="11.25" customHeight="1">
      <c r="A61" s="99" t="s">
        <v>63</v>
      </c>
      <c r="B61" s="42">
        <v>666</v>
      </c>
      <c r="C61" s="42">
        <v>508</v>
      </c>
      <c r="D61" s="100">
        <v>4326</v>
      </c>
      <c r="E61" s="99">
        <f t="shared" si="5"/>
        <v>5500</v>
      </c>
      <c r="F61" s="42">
        <v>147</v>
      </c>
      <c r="G61" s="101">
        <v>1639</v>
      </c>
      <c r="H61" s="43">
        <f t="shared" si="1"/>
        <v>1786</v>
      </c>
      <c r="I61" s="43">
        <f t="shared" si="2"/>
        <v>1321</v>
      </c>
      <c r="J61" s="43">
        <f t="shared" si="4"/>
        <v>5965</v>
      </c>
      <c r="K61" s="43">
        <f t="shared" si="3"/>
        <v>7286</v>
      </c>
      <c r="M61" s="116"/>
      <c r="N61" s="116"/>
      <c r="O61" s="116"/>
      <c r="P61" s="116"/>
      <c r="Q61" s="116"/>
      <c r="R61" s="116"/>
      <c r="S61" s="116"/>
      <c r="T61" s="116"/>
      <c r="U61" s="116"/>
    </row>
    <row r="62" spans="1:21" ht="11.25" customHeight="1">
      <c r="A62" s="99" t="s">
        <v>64</v>
      </c>
      <c r="B62" s="42">
        <v>33493</v>
      </c>
      <c r="C62" s="42">
        <v>8</v>
      </c>
      <c r="D62" s="100">
        <v>117232</v>
      </c>
      <c r="E62" s="99">
        <f t="shared" si="5"/>
        <v>150733</v>
      </c>
      <c r="F62" s="42">
        <v>107</v>
      </c>
      <c r="G62" s="101">
        <v>262</v>
      </c>
      <c r="H62" s="43">
        <f t="shared" si="1"/>
        <v>369</v>
      </c>
      <c r="I62" s="43">
        <f t="shared" si="2"/>
        <v>33608</v>
      </c>
      <c r="J62" s="43">
        <f t="shared" si="4"/>
        <v>117494</v>
      </c>
      <c r="K62" s="43">
        <f t="shared" si="3"/>
        <v>151102</v>
      </c>
      <c r="M62" s="116"/>
      <c r="N62" s="116"/>
      <c r="O62" s="116"/>
      <c r="P62" s="116"/>
      <c r="Q62" s="116"/>
      <c r="R62" s="116"/>
      <c r="S62" s="116"/>
      <c r="T62" s="116"/>
      <c r="U62" s="116"/>
    </row>
    <row r="63" spans="1:21" ht="11.25" customHeight="1">
      <c r="A63" s="99" t="s">
        <v>65</v>
      </c>
      <c r="B63" s="42">
        <v>266</v>
      </c>
      <c r="C63" s="42">
        <v>99</v>
      </c>
      <c r="D63" s="100">
        <v>1560</v>
      </c>
      <c r="E63" s="99">
        <f t="shared" si="5"/>
        <v>1925</v>
      </c>
      <c r="F63" s="42">
        <v>131</v>
      </c>
      <c r="G63" s="101">
        <v>391</v>
      </c>
      <c r="H63" s="43">
        <f t="shared" si="1"/>
        <v>522</v>
      </c>
      <c r="I63" s="43">
        <f t="shared" si="2"/>
        <v>496</v>
      </c>
      <c r="J63" s="43">
        <f t="shared" si="4"/>
        <v>1951</v>
      </c>
      <c r="K63" s="43">
        <f t="shared" si="3"/>
        <v>2447</v>
      </c>
      <c r="M63" s="116"/>
      <c r="N63" s="116"/>
      <c r="O63" s="116"/>
      <c r="P63" s="116"/>
      <c r="Q63" s="116"/>
      <c r="R63" s="116"/>
      <c r="S63" s="116"/>
      <c r="T63" s="116"/>
      <c r="U63" s="116"/>
    </row>
    <row r="64" spans="1:21" ht="11.25" customHeight="1">
      <c r="A64" s="99" t="s">
        <v>66</v>
      </c>
      <c r="B64" s="42">
        <v>6756</v>
      </c>
      <c r="C64" s="42">
        <v>13</v>
      </c>
      <c r="D64" s="100">
        <v>18028</v>
      </c>
      <c r="E64" s="99">
        <f t="shared" si="5"/>
        <v>24797</v>
      </c>
      <c r="F64" s="42">
        <v>242</v>
      </c>
      <c r="G64" s="101">
        <v>304</v>
      </c>
      <c r="H64" s="43">
        <f t="shared" si="1"/>
        <v>546</v>
      </c>
      <c r="I64" s="43">
        <f t="shared" si="2"/>
        <v>7011</v>
      </c>
      <c r="J64" s="43">
        <f t="shared" si="4"/>
        <v>18332</v>
      </c>
      <c r="K64" s="43">
        <f t="shared" si="3"/>
        <v>25343</v>
      </c>
      <c r="M64" s="116"/>
      <c r="N64" s="116"/>
      <c r="O64" s="116"/>
      <c r="P64" s="116"/>
      <c r="Q64" s="116"/>
      <c r="R64" s="116"/>
      <c r="S64" s="116"/>
      <c r="T64" s="116"/>
      <c r="U64" s="116"/>
    </row>
    <row r="65" spans="1:21" ht="11.25" customHeight="1">
      <c r="A65" s="99" t="s">
        <v>67</v>
      </c>
      <c r="B65" s="42">
        <v>9675</v>
      </c>
      <c r="C65" s="42">
        <v>672</v>
      </c>
      <c r="D65" s="100">
        <v>12595</v>
      </c>
      <c r="E65" s="99">
        <f t="shared" si="5"/>
        <v>22942</v>
      </c>
      <c r="F65" s="42">
        <v>369</v>
      </c>
      <c r="G65" s="101">
        <v>3349</v>
      </c>
      <c r="H65" s="43">
        <f t="shared" si="1"/>
        <v>3718</v>
      </c>
      <c r="I65" s="43">
        <f t="shared" si="2"/>
        <v>10716</v>
      </c>
      <c r="J65" s="43">
        <f t="shared" si="4"/>
        <v>15944</v>
      </c>
      <c r="K65" s="43">
        <f t="shared" si="3"/>
        <v>26660</v>
      </c>
      <c r="M65" s="116"/>
      <c r="N65" s="116"/>
      <c r="O65" s="116"/>
      <c r="P65" s="116"/>
      <c r="Q65" s="116"/>
      <c r="R65" s="116"/>
      <c r="S65" s="116"/>
      <c r="T65" s="116"/>
      <c r="U65" s="116"/>
    </row>
    <row r="66" spans="1:21" ht="11.25" customHeight="1">
      <c r="A66" s="99" t="s">
        <v>68</v>
      </c>
      <c r="B66" s="42">
        <v>11035</v>
      </c>
      <c r="C66" s="42">
        <v>2175</v>
      </c>
      <c r="D66" s="100">
        <v>56611</v>
      </c>
      <c r="E66" s="99">
        <f t="shared" si="5"/>
        <v>69821</v>
      </c>
      <c r="F66" s="42">
        <v>2073</v>
      </c>
      <c r="G66" s="101">
        <v>7760</v>
      </c>
      <c r="H66" s="43">
        <f t="shared" si="1"/>
        <v>9833</v>
      </c>
      <c r="I66" s="43">
        <f t="shared" si="2"/>
        <v>15283</v>
      </c>
      <c r="J66" s="43">
        <f t="shared" si="4"/>
        <v>64371</v>
      </c>
      <c r="K66" s="43">
        <f t="shared" si="3"/>
        <v>79654</v>
      </c>
      <c r="M66" s="116"/>
      <c r="N66" s="116"/>
      <c r="O66" s="116"/>
      <c r="P66" s="116"/>
      <c r="Q66" s="116"/>
      <c r="R66" s="116"/>
      <c r="S66" s="116"/>
      <c r="T66" s="116"/>
      <c r="U66" s="116"/>
    </row>
    <row r="67" spans="1:21" ht="11.25" customHeight="1">
      <c r="A67" s="99" t="s">
        <v>69</v>
      </c>
      <c r="B67" s="42">
        <v>1142</v>
      </c>
      <c r="C67" s="42">
        <v>562</v>
      </c>
      <c r="D67" s="100">
        <v>5003</v>
      </c>
      <c r="E67" s="99">
        <f t="shared" si="5"/>
        <v>6707</v>
      </c>
      <c r="F67" s="42">
        <v>223</v>
      </c>
      <c r="G67" s="101">
        <v>596</v>
      </c>
      <c r="H67" s="43">
        <f t="shared" si="1"/>
        <v>819</v>
      </c>
      <c r="I67" s="43">
        <f t="shared" si="2"/>
        <v>1927</v>
      </c>
      <c r="J67" s="43">
        <f t="shared" si="4"/>
        <v>5599</v>
      </c>
      <c r="K67" s="43">
        <f t="shared" si="3"/>
        <v>7526</v>
      </c>
      <c r="M67" s="116"/>
      <c r="N67" s="116"/>
      <c r="O67" s="116"/>
      <c r="P67" s="116"/>
      <c r="Q67" s="116"/>
      <c r="R67" s="116"/>
      <c r="S67" s="116"/>
      <c r="T67" s="116"/>
      <c r="U67" s="116"/>
    </row>
    <row r="68" spans="1:21" ht="11.25" customHeight="1">
      <c r="A68" s="99" t="s">
        <v>70</v>
      </c>
      <c r="B68" s="42">
        <v>0</v>
      </c>
      <c r="C68" s="42">
        <v>0</v>
      </c>
      <c r="D68" s="100">
        <v>0</v>
      </c>
      <c r="E68" s="99">
        <f t="shared" si="5"/>
        <v>0</v>
      </c>
      <c r="F68" s="42">
        <v>0</v>
      </c>
      <c r="G68" s="101">
        <v>26</v>
      </c>
      <c r="H68" s="43">
        <f t="shared" si="1"/>
        <v>26</v>
      </c>
      <c r="I68" s="43">
        <f t="shared" si="2"/>
        <v>0</v>
      </c>
      <c r="J68" s="43">
        <f t="shared" si="4"/>
        <v>26</v>
      </c>
      <c r="K68" s="43">
        <f t="shared" si="3"/>
        <v>26</v>
      </c>
      <c r="M68" s="116"/>
      <c r="N68" s="116"/>
      <c r="O68" s="116"/>
      <c r="P68" s="116"/>
      <c r="Q68" s="116"/>
      <c r="R68" s="116" t="s">
        <v>126</v>
      </c>
      <c r="S68" s="116"/>
      <c r="T68" s="116"/>
      <c r="U68" s="116"/>
    </row>
    <row r="69" spans="1:21" ht="11.25" customHeight="1">
      <c r="A69" s="99" t="s">
        <v>71</v>
      </c>
      <c r="B69" s="42">
        <v>24137</v>
      </c>
      <c r="C69" s="42">
        <v>6107</v>
      </c>
      <c r="D69" s="100">
        <v>110939</v>
      </c>
      <c r="E69" s="99">
        <f t="shared" si="5"/>
        <v>141183</v>
      </c>
      <c r="F69" s="42">
        <v>9970</v>
      </c>
      <c r="G69" s="101">
        <v>35242</v>
      </c>
      <c r="H69" s="43">
        <f t="shared" si="1"/>
        <v>45212</v>
      </c>
      <c r="I69" s="43">
        <f t="shared" si="2"/>
        <v>40214</v>
      </c>
      <c r="J69" s="43">
        <f t="shared" si="4"/>
        <v>146181</v>
      </c>
      <c r="K69" s="43">
        <f t="shared" si="3"/>
        <v>186395</v>
      </c>
      <c r="M69" s="116"/>
      <c r="N69" s="116"/>
      <c r="O69" s="116"/>
      <c r="P69" s="116"/>
      <c r="Q69" s="116"/>
      <c r="R69" s="116"/>
      <c r="S69" s="116"/>
      <c r="T69" s="116"/>
      <c r="U69" s="116"/>
    </row>
    <row r="70" spans="1:21" ht="11.25" customHeight="1">
      <c r="A70" s="99" t="s">
        <v>72</v>
      </c>
      <c r="B70" s="42">
        <v>237</v>
      </c>
      <c r="C70" s="42">
        <v>19</v>
      </c>
      <c r="D70" s="100">
        <v>1263</v>
      </c>
      <c r="E70" s="99">
        <f t="shared" si="5"/>
        <v>1519</v>
      </c>
      <c r="F70" s="42">
        <v>37</v>
      </c>
      <c r="G70" s="101">
        <v>113</v>
      </c>
      <c r="H70" s="43">
        <f t="shared" si="1"/>
        <v>150</v>
      </c>
      <c r="I70" s="43">
        <f t="shared" si="2"/>
        <v>293</v>
      </c>
      <c r="J70" s="43">
        <f t="shared" si="4"/>
        <v>1376</v>
      </c>
      <c r="K70" s="43">
        <f t="shared" si="3"/>
        <v>1669</v>
      </c>
      <c r="M70" s="116"/>
      <c r="N70" s="116"/>
      <c r="O70" s="116"/>
      <c r="P70" s="116"/>
      <c r="Q70" s="116"/>
      <c r="R70" s="116"/>
      <c r="S70" s="116"/>
      <c r="T70" s="116"/>
      <c r="U70" s="116"/>
    </row>
    <row r="71" spans="1:21" ht="11.25" customHeight="1">
      <c r="A71" s="99" t="s">
        <v>73</v>
      </c>
      <c r="B71" s="42">
        <v>10590</v>
      </c>
      <c r="C71" s="42">
        <v>3896</v>
      </c>
      <c r="D71" s="100">
        <v>77820</v>
      </c>
      <c r="E71" s="99">
        <f t="shared" si="5"/>
        <v>92306</v>
      </c>
      <c r="F71" s="42">
        <v>2343</v>
      </c>
      <c r="G71" s="101">
        <v>8919</v>
      </c>
      <c r="H71" s="43">
        <f t="shared" si="1"/>
        <v>11262</v>
      </c>
      <c r="I71" s="43">
        <f t="shared" si="2"/>
        <v>16829</v>
      </c>
      <c r="J71" s="43">
        <f t="shared" si="4"/>
        <v>86739</v>
      </c>
      <c r="K71" s="43">
        <f t="shared" si="3"/>
        <v>103568</v>
      </c>
      <c r="M71" s="116"/>
      <c r="N71" s="116"/>
      <c r="O71" s="116"/>
      <c r="P71" s="116"/>
      <c r="Q71" s="116"/>
      <c r="R71" s="116"/>
      <c r="S71" s="116"/>
      <c r="T71" s="116"/>
      <c r="U71" s="116"/>
    </row>
    <row r="72" spans="1:21" ht="11.25" customHeight="1">
      <c r="A72" s="99" t="s">
        <v>74</v>
      </c>
      <c r="B72" s="42">
        <v>11949</v>
      </c>
      <c r="C72" s="42">
        <v>1819</v>
      </c>
      <c r="D72" s="100">
        <v>42453</v>
      </c>
      <c r="E72" s="99">
        <f t="shared" si="5"/>
        <v>56221</v>
      </c>
      <c r="F72" s="42">
        <v>3224</v>
      </c>
      <c r="G72" s="101">
        <v>18557</v>
      </c>
      <c r="H72" s="43">
        <f t="shared" si="1"/>
        <v>21781</v>
      </c>
      <c r="I72" s="43">
        <f t="shared" si="2"/>
        <v>16992</v>
      </c>
      <c r="J72" s="43">
        <f t="shared" si="4"/>
        <v>61010</v>
      </c>
      <c r="K72" s="43">
        <f t="shared" si="3"/>
        <v>78002</v>
      </c>
      <c r="M72" s="116"/>
      <c r="N72" s="116"/>
      <c r="O72" s="116"/>
      <c r="P72" s="116"/>
      <c r="Q72" s="116"/>
      <c r="R72" s="116"/>
      <c r="S72" s="116"/>
      <c r="T72" s="116"/>
      <c r="U72" s="116"/>
    </row>
    <row r="73" spans="1:21" ht="11.25" customHeight="1">
      <c r="A73" s="99" t="s">
        <v>75</v>
      </c>
      <c r="B73" s="42">
        <v>0</v>
      </c>
      <c r="C73" s="42">
        <v>4</v>
      </c>
      <c r="D73" s="100">
        <v>69</v>
      </c>
      <c r="E73" s="99">
        <f t="shared" si="5"/>
        <v>73</v>
      </c>
      <c r="F73" s="42">
        <v>0</v>
      </c>
      <c r="G73" s="101">
        <v>0</v>
      </c>
      <c r="H73" s="43">
        <f t="shared" si="1"/>
        <v>0</v>
      </c>
      <c r="I73" s="43">
        <f t="shared" si="2"/>
        <v>4</v>
      </c>
      <c r="J73" s="43">
        <f t="shared" si="4"/>
        <v>69</v>
      </c>
      <c r="K73" s="43">
        <f t="shared" si="3"/>
        <v>73</v>
      </c>
      <c r="M73" s="116"/>
      <c r="N73" s="116"/>
      <c r="O73" s="116"/>
      <c r="P73" s="116"/>
      <c r="Q73" s="116"/>
      <c r="R73" s="116"/>
      <c r="S73" s="116"/>
      <c r="T73" s="116"/>
      <c r="U73" s="116"/>
    </row>
    <row r="74" spans="1:21" ht="11.25" customHeight="1">
      <c r="A74" s="99" t="s">
        <v>76</v>
      </c>
      <c r="B74" s="42">
        <v>52525</v>
      </c>
      <c r="C74" s="42">
        <v>4570</v>
      </c>
      <c r="D74" s="100">
        <v>174877</v>
      </c>
      <c r="E74" s="99">
        <f t="shared" si="5"/>
        <v>231972</v>
      </c>
      <c r="F74" s="42">
        <v>4348</v>
      </c>
      <c r="G74" s="101">
        <v>15818</v>
      </c>
      <c r="H74" s="43">
        <f t="shared" si="1"/>
        <v>20166</v>
      </c>
      <c r="I74" s="43">
        <f t="shared" si="2"/>
        <v>61443</v>
      </c>
      <c r="J74" s="43">
        <f t="shared" si="4"/>
        <v>190695</v>
      </c>
      <c r="K74" s="43">
        <f t="shared" si="3"/>
        <v>252138</v>
      </c>
      <c r="M74" s="116"/>
      <c r="N74" s="116"/>
      <c r="O74" s="116"/>
      <c r="P74" s="116"/>
      <c r="Q74" s="116"/>
      <c r="R74" s="116"/>
      <c r="S74" s="116"/>
      <c r="T74" s="116"/>
      <c r="U74" s="116"/>
    </row>
    <row r="75" spans="1:21" ht="11.25" customHeight="1">
      <c r="A75" s="99" t="s">
        <v>77</v>
      </c>
      <c r="B75" s="42">
        <v>0</v>
      </c>
      <c r="C75" s="42">
        <v>0</v>
      </c>
      <c r="D75" s="100">
        <v>0</v>
      </c>
      <c r="E75" s="99">
        <f t="shared" si="5"/>
        <v>0</v>
      </c>
      <c r="F75" s="42">
        <v>0</v>
      </c>
      <c r="G75" s="101">
        <v>0</v>
      </c>
      <c r="H75" s="43">
        <f t="shared" si="1"/>
        <v>0</v>
      </c>
      <c r="I75" s="43">
        <f t="shared" si="2"/>
        <v>0</v>
      </c>
      <c r="J75" s="43">
        <f t="shared" si="4"/>
        <v>0</v>
      </c>
      <c r="K75" s="43">
        <f t="shared" si="3"/>
        <v>0</v>
      </c>
      <c r="M75" s="116"/>
      <c r="N75" s="116"/>
      <c r="O75" s="116"/>
      <c r="P75" s="116"/>
      <c r="Q75" s="116"/>
      <c r="R75" s="116"/>
      <c r="S75" s="116"/>
      <c r="T75" s="116"/>
      <c r="U75" s="116"/>
    </row>
    <row r="76" spans="1:21" ht="11.25" customHeight="1">
      <c r="A76" s="99" t="s">
        <v>78</v>
      </c>
      <c r="B76" s="42">
        <v>95503</v>
      </c>
      <c r="C76" s="42">
        <v>0</v>
      </c>
      <c r="D76" s="100">
        <v>280165</v>
      </c>
      <c r="E76" s="99">
        <f t="shared" si="5"/>
        <v>375668</v>
      </c>
      <c r="F76" s="42">
        <v>28849</v>
      </c>
      <c r="G76" s="101">
        <v>59885</v>
      </c>
      <c r="H76" s="43">
        <f t="shared" si="1"/>
        <v>88734</v>
      </c>
      <c r="I76" s="43">
        <f t="shared" si="2"/>
        <v>124352</v>
      </c>
      <c r="J76" s="43">
        <f t="shared" si="4"/>
        <v>340050</v>
      </c>
      <c r="K76" s="43">
        <f t="shared" si="3"/>
        <v>464402</v>
      </c>
      <c r="M76" s="116"/>
      <c r="N76" s="116"/>
      <c r="O76" s="116"/>
      <c r="P76" s="116"/>
      <c r="Q76" s="116"/>
      <c r="R76" s="116"/>
      <c r="S76" s="116"/>
      <c r="T76" s="116"/>
      <c r="U76" s="116"/>
    </row>
    <row r="77" spans="1:21" ht="11.25" customHeight="1">
      <c r="A77" s="99" t="s">
        <v>79</v>
      </c>
      <c r="B77" s="42">
        <v>178</v>
      </c>
      <c r="C77" s="42">
        <v>98</v>
      </c>
      <c r="D77" s="100">
        <v>820</v>
      </c>
      <c r="E77" s="99">
        <f t="shared" si="5"/>
        <v>1096</v>
      </c>
      <c r="F77" s="42">
        <v>8</v>
      </c>
      <c r="G77" s="101">
        <v>146</v>
      </c>
      <c r="H77" s="43">
        <f t="shared" si="1"/>
        <v>154</v>
      </c>
      <c r="I77" s="43">
        <f t="shared" si="2"/>
        <v>284</v>
      </c>
      <c r="J77" s="43">
        <f t="shared" si="4"/>
        <v>966</v>
      </c>
      <c r="K77" s="43">
        <f t="shared" si="3"/>
        <v>1250</v>
      </c>
      <c r="M77" s="116"/>
      <c r="N77" s="116"/>
      <c r="O77" s="116"/>
      <c r="P77" s="116"/>
      <c r="Q77" s="116"/>
      <c r="R77" s="116"/>
      <c r="S77" s="116"/>
      <c r="T77" s="116"/>
      <c r="U77" s="116"/>
    </row>
    <row r="78" spans="1:21" ht="11.25" customHeight="1">
      <c r="A78" s="99" t="s">
        <v>80</v>
      </c>
      <c r="B78" s="42">
        <v>0</v>
      </c>
      <c r="C78" s="42">
        <v>0</v>
      </c>
      <c r="D78" s="100">
        <v>0</v>
      </c>
      <c r="E78" s="99">
        <f t="shared" si="5"/>
        <v>0</v>
      </c>
      <c r="F78" s="42">
        <v>0</v>
      </c>
      <c r="G78" s="101">
        <v>16</v>
      </c>
      <c r="H78" s="43">
        <f t="shared" si="1"/>
        <v>16</v>
      </c>
      <c r="I78" s="43">
        <f t="shared" si="2"/>
        <v>0</v>
      </c>
      <c r="J78" s="43">
        <f t="shared" si="4"/>
        <v>16</v>
      </c>
      <c r="K78" s="43">
        <f t="shared" si="3"/>
        <v>16</v>
      </c>
      <c r="M78" s="116"/>
      <c r="N78" s="116"/>
      <c r="O78" s="116"/>
      <c r="P78" s="116"/>
      <c r="Q78" s="116"/>
      <c r="R78" s="116"/>
      <c r="S78" s="116"/>
      <c r="T78" s="116"/>
      <c r="U78" s="116"/>
    </row>
    <row r="79" spans="1:21" ht="11.25" customHeight="1">
      <c r="A79" s="99" t="s">
        <v>81</v>
      </c>
      <c r="B79" s="42">
        <v>298</v>
      </c>
      <c r="C79" s="42">
        <v>0</v>
      </c>
      <c r="D79" s="100">
        <v>1141</v>
      </c>
      <c r="E79" s="99">
        <f t="shared" si="5"/>
        <v>1439</v>
      </c>
      <c r="F79" s="42">
        <v>18</v>
      </c>
      <c r="G79" s="101">
        <v>213</v>
      </c>
      <c r="H79" s="43">
        <f t="shared" si="1"/>
        <v>231</v>
      </c>
      <c r="I79" s="43">
        <f t="shared" si="2"/>
        <v>316</v>
      </c>
      <c r="J79" s="43">
        <f t="shared" si="4"/>
        <v>1354</v>
      </c>
      <c r="K79" s="43">
        <f t="shared" si="3"/>
        <v>1670</v>
      </c>
      <c r="M79" s="116"/>
      <c r="N79" s="116"/>
      <c r="O79" s="116"/>
      <c r="P79" s="116"/>
      <c r="Q79" s="116"/>
      <c r="R79" s="116"/>
      <c r="S79" s="116"/>
      <c r="T79" s="116"/>
      <c r="U79" s="116"/>
    </row>
    <row r="80" spans="1:21" ht="11.25" customHeight="1">
      <c r="A80" s="99" t="s">
        <v>82</v>
      </c>
      <c r="B80" s="42">
        <v>0</v>
      </c>
      <c r="C80" s="42">
        <v>46</v>
      </c>
      <c r="D80" s="100">
        <v>241</v>
      </c>
      <c r="E80" s="99">
        <f t="shared" si="5"/>
        <v>287</v>
      </c>
      <c r="F80" s="42">
        <v>58</v>
      </c>
      <c r="G80" s="101">
        <v>164</v>
      </c>
      <c r="H80" s="43">
        <f t="shared" si="1"/>
        <v>222</v>
      </c>
      <c r="I80" s="43">
        <f t="shared" si="2"/>
        <v>104</v>
      </c>
      <c r="J80" s="43">
        <f t="shared" si="4"/>
        <v>405</v>
      </c>
      <c r="K80" s="43">
        <f t="shared" si="3"/>
        <v>509</v>
      </c>
      <c r="M80" s="116"/>
      <c r="N80" s="116"/>
      <c r="O80" s="116"/>
      <c r="P80" s="116"/>
      <c r="Q80" s="116"/>
      <c r="R80" s="116"/>
      <c r="S80" s="116"/>
      <c r="T80" s="116"/>
      <c r="U80" s="116"/>
    </row>
    <row r="81" spans="1:21" ht="11.25" customHeight="1">
      <c r="A81" s="99" t="s">
        <v>83</v>
      </c>
      <c r="B81" s="42">
        <v>0</v>
      </c>
      <c r="C81" s="42">
        <v>0</v>
      </c>
      <c r="D81" s="100">
        <v>0</v>
      </c>
      <c r="E81" s="99">
        <f t="shared" si="5"/>
        <v>0</v>
      </c>
      <c r="F81" s="42">
        <v>0</v>
      </c>
      <c r="G81" s="101">
        <v>0</v>
      </c>
      <c r="H81" s="43">
        <f t="shared" si="1"/>
        <v>0</v>
      </c>
      <c r="I81" s="43">
        <f t="shared" si="2"/>
        <v>0</v>
      </c>
      <c r="J81" s="43">
        <f t="shared" si="4"/>
        <v>0</v>
      </c>
      <c r="K81" s="43">
        <f t="shared" si="3"/>
        <v>0</v>
      </c>
      <c r="M81" s="116"/>
      <c r="N81" s="116"/>
      <c r="O81" s="116"/>
      <c r="P81" s="116"/>
      <c r="Q81" s="116"/>
      <c r="R81" s="116"/>
      <c r="S81" s="116"/>
      <c r="T81" s="116"/>
      <c r="U81" s="116"/>
    </row>
    <row r="82" spans="1:21" ht="11.25" customHeight="1">
      <c r="A82" s="99" t="s">
        <v>84</v>
      </c>
      <c r="B82" s="42">
        <v>335</v>
      </c>
      <c r="C82" s="42">
        <v>0</v>
      </c>
      <c r="D82" s="100">
        <v>653</v>
      </c>
      <c r="E82" s="99">
        <f t="shared" si="5"/>
        <v>988</v>
      </c>
      <c r="F82" s="42">
        <v>40</v>
      </c>
      <c r="G82" s="101">
        <v>251</v>
      </c>
      <c r="H82" s="43">
        <f t="shared" si="1"/>
        <v>291</v>
      </c>
      <c r="I82" s="43">
        <f t="shared" si="2"/>
        <v>375</v>
      </c>
      <c r="J82" s="43">
        <f t="shared" si="4"/>
        <v>904</v>
      </c>
      <c r="K82" s="43">
        <f t="shared" si="3"/>
        <v>1279</v>
      </c>
      <c r="M82" s="116"/>
      <c r="N82" s="116"/>
      <c r="O82" s="116"/>
      <c r="P82" s="116"/>
      <c r="Q82" s="116"/>
      <c r="R82" s="116"/>
      <c r="S82" s="116"/>
      <c r="T82" s="116"/>
      <c r="U82" s="116"/>
    </row>
    <row r="83" spans="1:21" ht="11.25" customHeight="1">
      <c r="A83" s="99" t="s">
        <v>85</v>
      </c>
      <c r="B83" s="42">
        <v>4424</v>
      </c>
      <c r="C83" s="42">
        <v>138</v>
      </c>
      <c r="D83" s="100">
        <v>23926</v>
      </c>
      <c r="E83" s="99">
        <f t="shared" si="5"/>
        <v>28488</v>
      </c>
      <c r="F83" s="42">
        <v>65</v>
      </c>
      <c r="G83" s="101">
        <v>91</v>
      </c>
      <c r="H83" s="43">
        <f t="shared" si="1"/>
        <v>156</v>
      </c>
      <c r="I83" s="43">
        <f t="shared" si="2"/>
        <v>4627</v>
      </c>
      <c r="J83" s="43">
        <f t="shared" si="4"/>
        <v>24017</v>
      </c>
      <c r="K83" s="43">
        <f t="shared" si="3"/>
        <v>28644</v>
      </c>
      <c r="M83" s="116"/>
      <c r="N83" s="116"/>
      <c r="O83" s="116"/>
      <c r="P83" s="116"/>
      <c r="Q83" s="116"/>
      <c r="R83" s="116"/>
      <c r="S83" s="116"/>
      <c r="T83" s="116"/>
      <c r="U83" s="116"/>
    </row>
    <row r="84" spans="1:21" ht="11.25" customHeight="1">
      <c r="A84" s="99" t="s">
        <v>86</v>
      </c>
      <c r="B84" s="42">
        <v>0</v>
      </c>
      <c r="C84" s="42">
        <v>0</v>
      </c>
      <c r="D84" s="100">
        <v>0</v>
      </c>
      <c r="E84" s="99">
        <f t="shared" si="5"/>
        <v>0</v>
      </c>
      <c r="F84" s="42">
        <v>0</v>
      </c>
      <c r="G84" s="101">
        <v>0</v>
      </c>
      <c r="H84" s="43">
        <f t="shared" si="1"/>
        <v>0</v>
      </c>
      <c r="I84" s="43">
        <f t="shared" si="2"/>
        <v>0</v>
      </c>
      <c r="J84" s="43">
        <f t="shared" si="4"/>
        <v>0</v>
      </c>
      <c r="K84" s="43">
        <f t="shared" si="3"/>
        <v>0</v>
      </c>
      <c r="M84" s="116"/>
      <c r="N84" s="116"/>
      <c r="O84" s="116"/>
      <c r="P84" s="116"/>
      <c r="Q84" s="116"/>
      <c r="R84" s="116"/>
      <c r="S84" s="116"/>
      <c r="T84" s="116"/>
      <c r="U84" s="116"/>
    </row>
    <row r="85" spans="1:21" ht="11.25" customHeight="1">
      <c r="A85" s="99" t="s">
        <v>87</v>
      </c>
      <c r="B85" s="42">
        <v>0</v>
      </c>
      <c r="C85" s="42">
        <v>0</v>
      </c>
      <c r="D85" s="100">
        <v>0</v>
      </c>
      <c r="E85" s="99">
        <f t="shared" si="5"/>
        <v>0</v>
      </c>
      <c r="F85" s="42">
        <v>0</v>
      </c>
      <c r="G85" s="101">
        <v>0</v>
      </c>
      <c r="H85" s="43">
        <f t="shared" si="1"/>
        <v>0</v>
      </c>
      <c r="I85" s="43">
        <f t="shared" si="2"/>
        <v>0</v>
      </c>
      <c r="J85" s="43">
        <f t="shared" si="4"/>
        <v>0</v>
      </c>
      <c r="K85" s="43">
        <f t="shared" si="3"/>
        <v>0</v>
      </c>
      <c r="M85" s="116"/>
      <c r="N85" s="116"/>
      <c r="O85" s="116"/>
      <c r="P85" s="116"/>
      <c r="Q85" s="116"/>
      <c r="R85" s="116"/>
      <c r="S85" s="116"/>
      <c r="T85" s="116"/>
      <c r="U85" s="116"/>
    </row>
    <row r="86" spans="1:21" ht="11.25" customHeight="1">
      <c r="A86" s="99" t="s">
        <v>88</v>
      </c>
      <c r="B86" s="42"/>
      <c r="C86" s="42">
        <v>0</v>
      </c>
      <c r="D86" s="100">
        <v>0</v>
      </c>
      <c r="E86" s="99">
        <f t="shared" si="5"/>
        <v>0</v>
      </c>
      <c r="F86" s="42">
        <v>0</v>
      </c>
      <c r="G86" s="101">
        <v>0</v>
      </c>
      <c r="H86" s="43">
        <f t="shared" si="1"/>
        <v>0</v>
      </c>
      <c r="I86" s="43">
        <f t="shared" si="2"/>
        <v>0</v>
      </c>
      <c r="J86" s="43">
        <f t="shared" si="4"/>
        <v>0</v>
      </c>
      <c r="K86" s="43">
        <f t="shared" si="3"/>
        <v>0</v>
      </c>
      <c r="M86" s="116"/>
      <c r="N86" s="116"/>
      <c r="O86" s="116"/>
      <c r="P86" s="116"/>
      <c r="Q86" s="116"/>
      <c r="R86" s="116"/>
      <c r="S86" s="116"/>
      <c r="T86" s="116"/>
      <c r="U86" s="116"/>
    </row>
    <row r="87" spans="1:21" ht="11.25" customHeight="1">
      <c r="A87" s="99" t="s">
        <v>89</v>
      </c>
      <c r="B87" s="42">
        <v>0</v>
      </c>
      <c r="C87" s="42">
        <v>0</v>
      </c>
      <c r="D87" s="100">
        <v>0</v>
      </c>
      <c r="E87" s="99">
        <f t="shared" si="5"/>
        <v>0</v>
      </c>
      <c r="F87" s="42"/>
      <c r="G87" s="101">
        <v>0</v>
      </c>
      <c r="H87" s="43">
        <f t="shared" si="1"/>
        <v>0</v>
      </c>
      <c r="I87" s="43">
        <f t="shared" si="2"/>
        <v>0</v>
      </c>
      <c r="J87" s="43">
        <f t="shared" si="4"/>
        <v>0</v>
      </c>
      <c r="K87" s="43">
        <f t="shared" si="3"/>
        <v>0</v>
      </c>
      <c r="M87" s="116"/>
      <c r="N87" s="116"/>
      <c r="O87" s="116"/>
      <c r="P87" s="116"/>
      <c r="Q87" s="116"/>
      <c r="R87" s="116"/>
      <c r="S87" s="116"/>
      <c r="T87" s="116"/>
      <c r="U87" s="116"/>
    </row>
    <row r="88" spans="1:21" ht="11.25" customHeight="1">
      <c r="A88" s="99" t="s">
        <v>90</v>
      </c>
      <c r="B88" s="42">
        <v>400</v>
      </c>
      <c r="C88" s="42">
        <v>51</v>
      </c>
      <c r="D88" s="100">
        <v>1321</v>
      </c>
      <c r="E88" s="99">
        <f t="shared" si="5"/>
        <v>1772</v>
      </c>
      <c r="F88" s="42">
        <v>62</v>
      </c>
      <c r="G88" s="101">
        <v>207</v>
      </c>
      <c r="H88" s="43">
        <f t="shared" si="1"/>
        <v>269</v>
      </c>
      <c r="I88" s="43">
        <f t="shared" si="2"/>
        <v>513</v>
      </c>
      <c r="J88" s="43">
        <f t="shared" si="4"/>
        <v>1528</v>
      </c>
      <c r="K88" s="43">
        <f t="shared" si="3"/>
        <v>2041</v>
      </c>
      <c r="M88" s="116"/>
      <c r="N88" s="116"/>
      <c r="O88" s="116"/>
      <c r="P88" s="116"/>
      <c r="Q88" s="116"/>
      <c r="R88" s="116"/>
      <c r="S88" s="116"/>
      <c r="T88" s="116"/>
      <c r="U88" s="116"/>
    </row>
    <row r="89" spans="1:21" ht="11.25" customHeight="1">
      <c r="A89" s="99" t="s">
        <v>91</v>
      </c>
      <c r="B89" s="42">
        <v>7358</v>
      </c>
      <c r="C89" s="42">
        <v>304</v>
      </c>
      <c r="D89" s="100">
        <v>23265</v>
      </c>
      <c r="E89" s="99">
        <f t="shared" si="5"/>
        <v>30927</v>
      </c>
      <c r="F89" s="42">
        <v>11</v>
      </c>
      <c r="G89" s="101">
        <v>377</v>
      </c>
      <c r="H89" s="43">
        <f t="shared" si="1"/>
        <v>388</v>
      </c>
      <c r="I89" s="43">
        <f t="shared" si="2"/>
        <v>7673</v>
      </c>
      <c r="J89" s="43">
        <f t="shared" si="4"/>
        <v>23642</v>
      </c>
      <c r="K89" s="43">
        <f t="shared" si="3"/>
        <v>31315</v>
      </c>
      <c r="M89" s="116"/>
      <c r="N89" s="116"/>
      <c r="O89" s="116"/>
      <c r="P89" s="116"/>
      <c r="Q89" s="116"/>
      <c r="R89" s="116"/>
      <c r="S89" s="116"/>
      <c r="T89" s="116"/>
      <c r="U89" s="116"/>
    </row>
    <row r="90" spans="1:21" ht="11.25" customHeight="1">
      <c r="A90" s="99" t="s">
        <v>92</v>
      </c>
      <c r="B90" s="42">
        <v>265</v>
      </c>
      <c r="C90" s="42">
        <v>50</v>
      </c>
      <c r="D90" s="100">
        <v>3561</v>
      </c>
      <c r="E90" s="99">
        <f t="shared" si="5"/>
        <v>3876</v>
      </c>
      <c r="F90" s="42">
        <v>10</v>
      </c>
      <c r="G90" s="101">
        <v>144</v>
      </c>
      <c r="H90" s="43">
        <f t="shared" si="1"/>
        <v>154</v>
      </c>
      <c r="I90" s="43">
        <f t="shared" si="2"/>
        <v>325</v>
      </c>
      <c r="J90" s="43">
        <f t="shared" si="4"/>
        <v>3705</v>
      </c>
      <c r="K90" s="43">
        <f t="shared" si="3"/>
        <v>4030</v>
      </c>
      <c r="M90" s="116"/>
      <c r="N90" s="116"/>
      <c r="O90" s="116"/>
      <c r="P90" s="116"/>
      <c r="Q90" s="116"/>
      <c r="R90" s="116"/>
      <c r="S90" s="116"/>
      <c r="T90" s="116"/>
      <c r="U90" s="116"/>
    </row>
    <row r="91" spans="1:21" ht="11.25" customHeight="1">
      <c r="A91" s="99" t="s">
        <v>93</v>
      </c>
      <c r="B91" s="42">
        <v>40801</v>
      </c>
      <c r="C91" s="42">
        <v>13008</v>
      </c>
      <c r="D91" s="100">
        <v>196384</v>
      </c>
      <c r="E91" s="99">
        <f t="shared" si="5"/>
        <v>250193</v>
      </c>
      <c r="F91" s="42">
        <v>3985</v>
      </c>
      <c r="G91" s="101">
        <v>17479</v>
      </c>
      <c r="H91" s="43">
        <f t="shared" si="1"/>
        <v>21464</v>
      </c>
      <c r="I91" s="43">
        <f t="shared" si="2"/>
        <v>57794</v>
      </c>
      <c r="J91" s="43">
        <f t="shared" si="4"/>
        <v>213863</v>
      </c>
      <c r="K91" s="43">
        <f t="shared" si="3"/>
        <v>271657</v>
      </c>
      <c r="M91" s="116"/>
      <c r="N91" s="116"/>
      <c r="O91" s="116"/>
      <c r="P91" s="116"/>
      <c r="Q91" s="116"/>
      <c r="R91" s="116"/>
      <c r="S91" s="116"/>
      <c r="T91" s="116"/>
      <c r="U91" s="116"/>
    </row>
    <row r="92" spans="1:21" ht="11.25" customHeight="1">
      <c r="A92" s="99" t="s">
        <v>94</v>
      </c>
      <c r="B92" s="42">
        <v>26955</v>
      </c>
      <c r="C92" s="42">
        <v>0</v>
      </c>
      <c r="D92" s="100">
        <v>41655</v>
      </c>
      <c r="E92" s="99">
        <f t="shared" si="5"/>
        <v>68610</v>
      </c>
      <c r="F92" s="42">
        <v>695</v>
      </c>
      <c r="G92" s="101">
        <v>1692</v>
      </c>
      <c r="H92" s="43">
        <f t="shared" si="1"/>
        <v>2387</v>
      </c>
      <c r="I92" s="43">
        <f t="shared" si="2"/>
        <v>27650</v>
      </c>
      <c r="J92" s="43">
        <f t="shared" si="4"/>
        <v>43347</v>
      </c>
      <c r="K92" s="43">
        <f t="shared" si="3"/>
        <v>70997</v>
      </c>
      <c r="M92" s="116"/>
      <c r="N92" s="116"/>
      <c r="O92" s="116"/>
      <c r="P92" s="116"/>
      <c r="Q92" s="116"/>
      <c r="R92" s="116"/>
      <c r="S92" s="116"/>
      <c r="T92" s="116"/>
      <c r="U92" s="116"/>
    </row>
    <row r="93" spans="1:21" ht="11.25" customHeight="1">
      <c r="A93" s="99" t="s">
        <v>95</v>
      </c>
      <c r="B93" s="42">
        <v>38867</v>
      </c>
      <c r="C93" s="42">
        <v>0</v>
      </c>
      <c r="D93" s="100">
        <v>94037</v>
      </c>
      <c r="E93" s="99">
        <f t="shared" si="5"/>
        <v>132904</v>
      </c>
      <c r="F93" s="42">
        <v>610</v>
      </c>
      <c r="G93" s="101">
        <v>1367</v>
      </c>
      <c r="H93" s="43">
        <f t="shared" si="1"/>
        <v>1977</v>
      </c>
      <c r="I93" s="43">
        <f t="shared" si="2"/>
        <v>39477</v>
      </c>
      <c r="J93" s="43">
        <f t="shared" si="4"/>
        <v>95404</v>
      </c>
      <c r="K93" s="43">
        <f t="shared" si="3"/>
        <v>134881</v>
      </c>
      <c r="M93" s="116"/>
      <c r="N93" s="116"/>
      <c r="O93" s="116"/>
      <c r="P93" s="116"/>
      <c r="Q93" s="116"/>
      <c r="R93" s="116"/>
      <c r="S93" s="116"/>
      <c r="T93" s="116"/>
      <c r="U93" s="116"/>
    </row>
    <row r="94" spans="1:21" ht="11.25" customHeight="1">
      <c r="A94" s="99" t="s">
        <v>96</v>
      </c>
      <c r="B94" s="42">
        <v>29728</v>
      </c>
      <c r="C94" s="42">
        <v>172</v>
      </c>
      <c r="D94" s="100">
        <v>212373</v>
      </c>
      <c r="E94" s="99">
        <f t="shared" si="5"/>
        <v>242273</v>
      </c>
      <c r="F94" s="42">
        <v>690</v>
      </c>
      <c r="G94" s="101">
        <v>7601</v>
      </c>
      <c r="H94" s="43">
        <f t="shared" si="1"/>
        <v>8291</v>
      </c>
      <c r="I94" s="43">
        <f t="shared" si="2"/>
        <v>30590</v>
      </c>
      <c r="J94" s="43">
        <f t="shared" si="4"/>
        <v>219974</v>
      </c>
      <c r="K94" s="43">
        <f t="shared" si="3"/>
        <v>250564</v>
      </c>
      <c r="M94" s="116"/>
      <c r="N94" s="116"/>
      <c r="O94" s="116"/>
      <c r="P94" s="116"/>
      <c r="Q94" s="116"/>
      <c r="R94" s="116"/>
      <c r="S94" s="116"/>
      <c r="T94" s="116"/>
      <c r="U94" s="116"/>
    </row>
    <row r="95" spans="1:21" ht="11.25" customHeight="1">
      <c r="A95" s="99" t="s">
        <v>97</v>
      </c>
      <c r="B95" s="42">
        <v>38</v>
      </c>
      <c r="C95" s="42">
        <v>155</v>
      </c>
      <c r="D95" s="100">
        <v>438</v>
      </c>
      <c r="E95" s="99">
        <f t="shared" si="5"/>
        <v>631</v>
      </c>
      <c r="F95" s="42">
        <v>58</v>
      </c>
      <c r="G95" s="101">
        <v>610</v>
      </c>
      <c r="H95" s="43">
        <f t="shared" si="1"/>
        <v>668</v>
      </c>
      <c r="I95" s="43">
        <f t="shared" si="2"/>
        <v>251</v>
      </c>
      <c r="J95" s="43">
        <f t="shared" si="4"/>
        <v>1048</v>
      </c>
      <c r="K95" s="43">
        <f t="shared" si="3"/>
        <v>1299</v>
      </c>
      <c r="M95" s="116"/>
      <c r="N95" s="116"/>
      <c r="O95" s="116"/>
      <c r="P95" s="116"/>
      <c r="Q95" s="116"/>
      <c r="R95" s="116"/>
      <c r="S95" s="116"/>
      <c r="T95" s="116"/>
      <c r="U95" s="116"/>
    </row>
    <row r="96" spans="1:21" ht="11.25" customHeight="1">
      <c r="A96" s="99" t="s">
        <v>98</v>
      </c>
      <c r="B96" s="42">
        <v>118882</v>
      </c>
      <c r="C96" s="42">
        <v>1</v>
      </c>
      <c r="D96" s="100">
        <v>262513</v>
      </c>
      <c r="E96" s="99">
        <f t="shared" si="5"/>
        <v>381396</v>
      </c>
      <c r="F96" s="42">
        <v>358</v>
      </c>
      <c r="G96" s="101">
        <v>1256</v>
      </c>
      <c r="H96" s="43">
        <f t="shared" si="1"/>
        <v>1614</v>
      </c>
      <c r="I96" s="43">
        <f t="shared" si="2"/>
        <v>119241</v>
      </c>
      <c r="J96" s="43">
        <f t="shared" si="4"/>
        <v>263769</v>
      </c>
      <c r="K96" s="43">
        <f t="shared" si="3"/>
        <v>383010</v>
      </c>
      <c r="M96" s="116"/>
      <c r="N96" s="116"/>
      <c r="O96" s="116"/>
      <c r="P96" s="116"/>
      <c r="Q96" s="116"/>
      <c r="R96" s="116"/>
      <c r="S96" s="116"/>
      <c r="T96" s="116"/>
      <c r="U96" s="116"/>
    </row>
    <row r="97" spans="1:21" ht="11.25" customHeight="1">
      <c r="A97" s="99" t="s">
        <v>99</v>
      </c>
      <c r="B97" s="42">
        <v>349</v>
      </c>
      <c r="C97" s="42">
        <v>0</v>
      </c>
      <c r="D97" s="100">
        <v>1833</v>
      </c>
      <c r="E97" s="99">
        <f t="shared" si="5"/>
        <v>2182</v>
      </c>
      <c r="F97" s="42">
        <v>17</v>
      </c>
      <c r="G97" s="101">
        <v>14</v>
      </c>
      <c r="H97" s="43">
        <f t="shared" si="1"/>
        <v>31</v>
      </c>
      <c r="I97" s="43">
        <f t="shared" si="2"/>
        <v>366</v>
      </c>
      <c r="J97" s="43">
        <f t="shared" si="4"/>
        <v>1847</v>
      </c>
      <c r="K97" s="43">
        <f t="shared" si="3"/>
        <v>2213</v>
      </c>
      <c r="M97" s="116"/>
      <c r="N97" s="116"/>
      <c r="O97" s="116"/>
      <c r="P97" s="116"/>
      <c r="Q97" s="116"/>
      <c r="R97" s="116"/>
      <c r="S97" s="116"/>
      <c r="T97" s="116"/>
      <c r="U97" s="116"/>
    </row>
    <row r="98" spans="1:21" ht="11.25" customHeight="1">
      <c r="A98" s="99" t="s">
        <v>100</v>
      </c>
      <c r="B98" s="42">
        <v>7641</v>
      </c>
      <c r="C98" s="42">
        <v>100</v>
      </c>
      <c r="D98" s="100">
        <v>17249</v>
      </c>
      <c r="E98" s="99">
        <f t="shared" si="5"/>
        <v>24990</v>
      </c>
      <c r="F98" s="42">
        <v>521</v>
      </c>
      <c r="G98" s="101">
        <v>231</v>
      </c>
      <c r="H98" s="43">
        <f t="shared" si="1"/>
        <v>752</v>
      </c>
      <c r="I98" s="43">
        <f t="shared" si="2"/>
        <v>8262</v>
      </c>
      <c r="J98" s="43">
        <f t="shared" si="4"/>
        <v>17480</v>
      </c>
      <c r="K98" s="43">
        <f t="shared" si="3"/>
        <v>25742</v>
      </c>
      <c r="M98" s="116"/>
      <c r="N98" s="116"/>
      <c r="O98" s="116"/>
      <c r="P98" s="116"/>
      <c r="Q98" s="116"/>
      <c r="R98" s="116"/>
      <c r="S98" s="116"/>
      <c r="T98" s="116"/>
      <c r="U98" s="116"/>
    </row>
    <row r="99" spans="1:21" ht="11.25" customHeight="1">
      <c r="A99" s="99" t="s">
        <v>101</v>
      </c>
      <c r="B99" s="42">
        <v>3312</v>
      </c>
      <c r="C99" s="42">
        <v>240</v>
      </c>
      <c r="D99" s="100">
        <v>2984</v>
      </c>
      <c r="E99" s="99">
        <f t="shared" si="5"/>
        <v>6536</v>
      </c>
      <c r="F99" s="42">
        <v>9</v>
      </c>
      <c r="G99" s="101">
        <v>553</v>
      </c>
      <c r="H99" s="43">
        <f t="shared" si="1"/>
        <v>562</v>
      </c>
      <c r="I99" s="43">
        <f t="shared" si="2"/>
        <v>3561</v>
      </c>
      <c r="J99" s="43">
        <f t="shared" si="4"/>
        <v>3537</v>
      </c>
      <c r="K99" s="43">
        <f t="shared" si="3"/>
        <v>7098</v>
      </c>
      <c r="M99" s="116"/>
      <c r="N99" s="116"/>
      <c r="O99" s="116"/>
      <c r="P99" s="116"/>
      <c r="Q99" s="116"/>
      <c r="R99" s="116"/>
      <c r="S99" s="116"/>
      <c r="T99" s="116"/>
      <c r="U99" s="116"/>
    </row>
    <row r="100" spans="1:21" ht="11.25" customHeight="1">
      <c r="A100" s="99" t="s">
        <v>102</v>
      </c>
      <c r="B100" s="42"/>
      <c r="C100" s="42">
        <v>0</v>
      </c>
      <c r="D100" s="100">
        <v>0</v>
      </c>
      <c r="E100" s="99">
        <f t="shared" si="5"/>
        <v>0</v>
      </c>
      <c r="F100" s="42">
        <v>0</v>
      </c>
      <c r="G100" s="101">
        <v>0</v>
      </c>
      <c r="H100" s="43">
        <f t="shared" si="1"/>
        <v>0</v>
      </c>
      <c r="I100" s="43">
        <f t="shared" si="2"/>
        <v>0</v>
      </c>
      <c r="J100" s="43">
        <f t="shared" si="4"/>
        <v>0</v>
      </c>
      <c r="K100" s="43">
        <f t="shared" si="3"/>
        <v>0</v>
      </c>
      <c r="M100" s="116"/>
      <c r="N100" s="116"/>
      <c r="O100" s="116"/>
      <c r="P100" s="116"/>
      <c r="Q100" s="116"/>
      <c r="R100" s="116"/>
      <c r="S100" s="116"/>
      <c r="T100" s="116"/>
      <c r="U100" s="116"/>
    </row>
    <row r="101" spans="1:21" ht="11.25" customHeight="1">
      <c r="A101" s="99" t="s">
        <v>103</v>
      </c>
      <c r="B101" s="42">
        <v>0</v>
      </c>
      <c r="C101" s="42">
        <v>0</v>
      </c>
      <c r="D101" s="100">
        <v>0</v>
      </c>
      <c r="E101" s="99">
        <f t="shared" si="5"/>
        <v>0</v>
      </c>
      <c r="F101" s="42">
        <v>0</v>
      </c>
      <c r="G101" s="101">
        <v>0</v>
      </c>
      <c r="H101" s="43">
        <f t="shared" si="1"/>
        <v>0</v>
      </c>
      <c r="I101" s="43">
        <f t="shared" si="2"/>
        <v>0</v>
      </c>
      <c r="J101" s="43">
        <f t="shared" si="4"/>
        <v>0</v>
      </c>
      <c r="K101" s="43">
        <f t="shared" si="3"/>
        <v>0</v>
      </c>
      <c r="M101" s="116"/>
      <c r="N101" s="116"/>
      <c r="O101" s="116"/>
      <c r="P101" s="116"/>
      <c r="Q101" s="116"/>
      <c r="R101" s="116"/>
      <c r="S101" s="116"/>
      <c r="T101" s="116"/>
      <c r="U101" s="116"/>
    </row>
    <row r="102" spans="1:21" ht="11.25" customHeight="1">
      <c r="A102" s="99" t="s">
        <v>104</v>
      </c>
      <c r="B102" s="42"/>
      <c r="C102" s="42">
        <v>0</v>
      </c>
      <c r="D102" s="100">
        <v>0</v>
      </c>
      <c r="E102" s="99">
        <f t="shared" si="5"/>
        <v>0</v>
      </c>
      <c r="F102" s="42">
        <v>0</v>
      </c>
      <c r="G102" s="101">
        <v>0</v>
      </c>
      <c r="H102" s="43">
        <f t="shared" si="1"/>
        <v>0</v>
      </c>
      <c r="I102" s="43">
        <f t="shared" si="2"/>
        <v>0</v>
      </c>
      <c r="J102" s="43">
        <f t="shared" si="4"/>
        <v>0</v>
      </c>
      <c r="K102" s="43">
        <f t="shared" si="3"/>
        <v>0</v>
      </c>
      <c r="M102" s="116"/>
      <c r="N102" s="116"/>
      <c r="O102" s="116"/>
      <c r="P102" s="116"/>
      <c r="Q102" s="116"/>
      <c r="R102" s="116"/>
      <c r="S102" s="116"/>
      <c r="T102" s="116"/>
      <c r="U102" s="116"/>
    </row>
    <row r="103" spans="1:21" ht="11.25" customHeight="1">
      <c r="A103" s="99" t="s">
        <v>105</v>
      </c>
      <c r="B103" s="42"/>
      <c r="C103" s="42">
        <v>0</v>
      </c>
      <c r="D103" s="100">
        <v>0</v>
      </c>
      <c r="E103" s="99">
        <f t="shared" si="5"/>
        <v>0</v>
      </c>
      <c r="F103" s="42">
        <v>0</v>
      </c>
      <c r="G103" s="101">
        <v>0</v>
      </c>
      <c r="H103" s="43">
        <f t="shared" si="1"/>
        <v>0</v>
      </c>
      <c r="I103" s="43">
        <f t="shared" si="2"/>
        <v>0</v>
      </c>
      <c r="J103" s="43">
        <f t="shared" si="4"/>
        <v>0</v>
      </c>
      <c r="K103" s="43">
        <f t="shared" si="3"/>
        <v>0</v>
      </c>
      <c r="M103" s="116"/>
      <c r="N103" s="116"/>
      <c r="O103" s="116"/>
      <c r="P103" s="116"/>
      <c r="Q103" s="116"/>
      <c r="R103" s="116"/>
      <c r="S103" s="116"/>
      <c r="T103" s="116"/>
      <c r="U103" s="116"/>
    </row>
    <row r="104" spans="1:21" ht="11.25" customHeight="1">
      <c r="A104" s="99" t="s">
        <v>106</v>
      </c>
      <c r="B104" s="42">
        <v>2238</v>
      </c>
      <c r="C104" s="42">
        <v>3</v>
      </c>
      <c r="D104" s="100">
        <v>3137</v>
      </c>
      <c r="E104" s="99">
        <f t="shared" si="5"/>
        <v>5378</v>
      </c>
      <c r="F104" s="42">
        <v>82</v>
      </c>
      <c r="G104" s="101">
        <v>81471</v>
      </c>
      <c r="H104" s="43">
        <f t="shared" si="1"/>
        <v>81553</v>
      </c>
      <c r="I104" s="43">
        <f t="shared" si="2"/>
        <v>2323</v>
      </c>
      <c r="J104" s="43">
        <f t="shared" si="4"/>
        <v>84608</v>
      </c>
      <c r="K104" s="43">
        <f t="shared" si="3"/>
        <v>86931</v>
      </c>
      <c r="M104" s="116"/>
      <c r="N104" s="116"/>
      <c r="O104" s="116"/>
      <c r="P104" s="116"/>
      <c r="Q104" s="116"/>
      <c r="R104" s="116"/>
      <c r="S104" s="116"/>
      <c r="T104" s="116"/>
      <c r="U104" s="116"/>
    </row>
    <row r="105" spans="1:21" ht="11.25" customHeight="1">
      <c r="A105" s="99" t="s">
        <v>107</v>
      </c>
      <c r="B105" s="42">
        <v>0</v>
      </c>
      <c r="C105" s="42">
        <v>0</v>
      </c>
      <c r="D105" s="100">
        <v>0</v>
      </c>
      <c r="E105" s="99">
        <f t="shared" si="5"/>
        <v>0</v>
      </c>
      <c r="F105" s="42">
        <v>0</v>
      </c>
      <c r="G105" s="101">
        <v>0</v>
      </c>
      <c r="H105" s="43">
        <f t="shared" si="1"/>
        <v>0</v>
      </c>
      <c r="I105" s="43">
        <f t="shared" si="2"/>
        <v>0</v>
      </c>
      <c r="J105" s="43">
        <f t="shared" si="4"/>
        <v>0</v>
      </c>
      <c r="K105" s="43">
        <f t="shared" si="3"/>
        <v>0</v>
      </c>
      <c r="M105" s="116"/>
      <c r="N105" s="116"/>
      <c r="O105" s="116"/>
      <c r="P105" s="116"/>
      <c r="Q105" s="116"/>
      <c r="R105" s="116"/>
      <c r="S105" s="116"/>
      <c r="T105" s="116"/>
      <c r="U105" s="116"/>
    </row>
    <row r="106" spans="1:21" ht="11.25" customHeight="1">
      <c r="A106" s="99" t="s">
        <v>108</v>
      </c>
      <c r="B106" s="42">
        <v>10983</v>
      </c>
      <c r="C106" s="42">
        <v>8840</v>
      </c>
      <c r="D106" s="100">
        <v>82393</v>
      </c>
      <c r="E106" s="99">
        <f t="shared" si="5"/>
        <v>102216</v>
      </c>
      <c r="F106" s="42">
        <v>3713</v>
      </c>
      <c r="G106" s="101">
        <v>17300</v>
      </c>
      <c r="H106" s="43">
        <f t="shared" si="1"/>
        <v>21013</v>
      </c>
      <c r="I106" s="43">
        <f t="shared" si="2"/>
        <v>23536</v>
      </c>
      <c r="J106" s="43">
        <f t="shared" si="4"/>
        <v>99693</v>
      </c>
      <c r="K106" s="43">
        <f t="shared" si="3"/>
        <v>123229</v>
      </c>
      <c r="M106" s="116"/>
      <c r="N106" s="116"/>
      <c r="O106" s="116"/>
      <c r="P106" s="116"/>
      <c r="Q106" s="116"/>
      <c r="R106" s="116"/>
      <c r="S106" s="116"/>
      <c r="T106" s="116"/>
      <c r="U106" s="116"/>
    </row>
    <row r="107" spans="1:21" ht="11.25" customHeight="1">
      <c r="A107" s="99" t="s">
        <v>109</v>
      </c>
      <c r="B107" s="42">
        <v>1548</v>
      </c>
      <c r="C107" s="42">
        <v>735</v>
      </c>
      <c r="D107" s="100">
        <v>9040</v>
      </c>
      <c r="E107" s="99">
        <f t="shared" si="5"/>
        <v>11323</v>
      </c>
      <c r="F107" s="42">
        <v>1545</v>
      </c>
      <c r="G107" s="101">
        <v>5081</v>
      </c>
      <c r="H107" s="43">
        <f t="shared" si="1"/>
        <v>6626</v>
      </c>
      <c r="I107" s="43">
        <f t="shared" si="2"/>
        <v>3828</v>
      </c>
      <c r="J107" s="43">
        <f t="shared" si="4"/>
        <v>14121</v>
      </c>
      <c r="K107" s="43">
        <f t="shared" si="3"/>
        <v>17949</v>
      </c>
      <c r="M107" s="116"/>
      <c r="N107" s="116"/>
      <c r="O107" s="116"/>
      <c r="P107" s="116"/>
      <c r="Q107" s="116"/>
      <c r="R107" s="116"/>
      <c r="S107" s="116"/>
      <c r="T107" s="116"/>
      <c r="U107" s="116"/>
    </row>
    <row r="108" spans="1:21" ht="11.25" customHeight="1">
      <c r="A108" s="99" t="s">
        <v>110</v>
      </c>
      <c r="B108" s="42">
        <v>37870</v>
      </c>
      <c r="C108" s="42">
        <v>19226</v>
      </c>
      <c r="D108" s="100">
        <v>247463</v>
      </c>
      <c r="E108" s="99">
        <f t="shared" si="5"/>
        <v>304559</v>
      </c>
      <c r="F108" s="42">
        <v>2916</v>
      </c>
      <c r="G108" s="101">
        <v>11236</v>
      </c>
      <c r="H108" s="43">
        <f t="shared" si="1"/>
        <v>14152</v>
      </c>
      <c r="I108" s="43">
        <f t="shared" si="2"/>
        <v>60012</v>
      </c>
      <c r="J108" s="43">
        <f t="shared" si="4"/>
        <v>258699</v>
      </c>
      <c r="K108" s="43">
        <f t="shared" si="3"/>
        <v>318711</v>
      </c>
      <c r="M108" s="116"/>
      <c r="N108" s="116"/>
      <c r="O108" s="116"/>
      <c r="P108" s="116"/>
      <c r="Q108" s="116"/>
      <c r="R108" s="116"/>
      <c r="S108" s="116"/>
      <c r="T108" s="116"/>
      <c r="U108" s="116"/>
    </row>
    <row r="109" spans="1:21" ht="11.25" customHeight="1">
      <c r="A109" s="99" t="s">
        <v>111</v>
      </c>
      <c r="B109" s="42">
        <v>139459</v>
      </c>
      <c r="C109" s="42">
        <v>37088</v>
      </c>
      <c r="D109" s="100">
        <v>593819</v>
      </c>
      <c r="E109" s="99">
        <f t="shared" si="5"/>
        <v>770366</v>
      </c>
      <c r="F109" s="42">
        <v>40238</v>
      </c>
      <c r="G109" s="101">
        <v>50284</v>
      </c>
      <c r="H109" s="43">
        <f t="shared" si="1"/>
        <v>90522</v>
      </c>
      <c r="I109" s="43">
        <f t="shared" si="2"/>
        <v>216785</v>
      </c>
      <c r="J109" s="43">
        <f t="shared" si="4"/>
        <v>644103</v>
      </c>
      <c r="K109" s="43">
        <f t="shared" si="3"/>
        <v>860888</v>
      </c>
      <c r="M109" s="116"/>
      <c r="N109" s="116"/>
      <c r="O109" s="116"/>
      <c r="P109" s="116"/>
      <c r="Q109" s="116"/>
      <c r="R109" s="116"/>
      <c r="S109" s="116"/>
      <c r="T109" s="116"/>
      <c r="U109" s="116"/>
    </row>
    <row r="110" spans="1:21" ht="11.25" customHeight="1">
      <c r="A110" s="99" t="s">
        <v>112</v>
      </c>
      <c r="B110" s="42">
        <v>622</v>
      </c>
      <c r="C110" s="42">
        <v>586</v>
      </c>
      <c r="D110" s="100">
        <v>8989</v>
      </c>
      <c r="E110" s="99">
        <f t="shared" si="5"/>
        <v>10197</v>
      </c>
      <c r="F110" s="42">
        <v>154</v>
      </c>
      <c r="G110" s="101">
        <v>576</v>
      </c>
      <c r="H110" s="43">
        <f t="shared" si="1"/>
        <v>730</v>
      </c>
      <c r="I110" s="43">
        <f t="shared" si="2"/>
        <v>1362</v>
      </c>
      <c r="J110" s="43">
        <f t="shared" si="4"/>
        <v>9565</v>
      </c>
      <c r="K110" s="43">
        <f t="shared" si="3"/>
        <v>10927</v>
      </c>
      <c r="M110" s="116"/>
      <c r="N110" s="116"/>
      <c r="O110" s="116"/>
      <c r="P110" s="116"/>
      <c r="Q110" s="116"/>
      <c r="R110" s="116"/>
      <c r="S110" s="116"/>
      <c r="T110" s="116"/>
      <c r="U110" s="116"/>
    </row>
    <row r="111" spans="1:21" ht="11.25" customHeight="1">
      <c r="A111" s="99" t="s">
        <v>113</v>
      </c>
      <c r="B111" s="42">
        <v>2283</v>
      </c>
      <c r="C111" s="42">
        <v>598</v>
      </c>
      <c r="D111" s="100">
        <v>3574</v>
      </c>
      <c r="E111" s="99">
        <f t="shared" si="5"/>
        <v>6455</v>
      </c>
      <c r="F111" s="42">
        <v>1467</v>
      </c>
      <c r="G111" s="101">
        <v>3888</v>
      </c>
      <c r="H111" s="43">
        <f t="shared" si="1"/>
        <v>5355</v>
      </c>
      <c r="I111" s="43">
        <f t="shared" si="2"/>
        <v>4348</v>
      </c>
      <c r="J111" s="43">
        <f t="shared" si="4"/>
        <v>7462</v>
      </c>
      <c r="K111" s="43">
        <f t="shared" si="3"/>
        <v>11810</v>
      </c>
      <c r="M111" s="116"/>
      <c r="N111" s="116"/>
      <c r="O111" s="116"/>
      <c r="P111" s="116"/>
      <c r="Q111" s="116"/>
      <c r="R111" s="116"/>
      <c r="S111" s="116"/>
      <c r="T111" s="116"/>
      <c r="U111" s="116"/>
    </row>
    <row r="112" spans="1:21" ht="11.25" customHeight="1">
      <c r="A112" s="99" t="s">
        <v>114</v>
      </c>
      <c r="B112" s="42">
        <v>0</v>
      </c>
      <c r="C112" s="42">
        <v>0</v>
      </c>
      <c r="D112" s="100">
        <v>0</v>
      </c>
      <c r="E112" s="99">
        <f t="shared" si="5"/>
        <v>0</v>
      </c>
      <c r="F112" s="42">
        <v>0</v>
      </c>
      <c r="G112" s="101">
        <v>0</v>
      </c>
      <c r="H112" s="43">
        <f t="shared" si="1"/>
        <v>0</v>
      </c>
      <c r="I112" s="43">
        <f t="shared" si="2"/>
        <v>0</v>
      </c>
      <c r="J112" s="43">
        <f t="shared" si="4"/>
        <v>0</v>
      </c>
      <c r="K112" s="43">
        <f t="shared" si="3"/>
        <v>0</v>
      </c>
      <c r="M112" s="116"/>
      <c r="N112" s="116"/>
      <c r="O112" s="116"/>
      <c r="P112" s="116"/>
      <c r="Q112" s="116"/>
      <c r="R112" s="116"/>
      <c r="S112" s="116"/>
      <c r="T112" s="116"/>
      <c r="U112" s="116"/>
    </row>
    <row r="113" spans="1:21" ht="11.25" customHeight="1">
      <c r="A113" s="99" t="s">
        <v>115</v>
      </c>
      <c r="B113" s="42">
        <v>0</v>
      </c>
      <c r="C113" s="42">
        <v>0</v>
      </c>
      <c r="D113" s="100">
        <v>0</v>
      </c>
      <c r="E113" s="99">
        <f t="shared" si="5"/>
        <v>0</v>
      </c>
      <c r="F113" s="42">
        <v>0</v>
      </c>
      <c r="G113" s="101">
        <v>0</v>
      </c>
      <c r="H113" s="43">
        <f t="shared" si="1"/>
        <v>0</v>
      </c>
      <c r="I113" s="43">
        <f t="shared" si="2"/>
        <v>0</v>
      </c>
      <c r="J113" s="43">
        <f t="shared" si="4"/>
        <v>0</v>
      </c>
      <c r="K113" s="43">
        <f t="shared" si="3"/>
        <v>0</v>
      </c>
      <c r="M113" s="116"/>
      <c r="N113" s="116"/>
      <c r="O113" s="116"/>
      <c r="P113" s="116"/>
      <c r="Q113" s="116"/>
      <c r="R113" s="116"/>
      <c r="S113" s="116"/>
      <c r="T113" s="116"/>
      <c r="U113" s="116"/>
    </row>
    <row r="114" spans="1:21" ht="11.25" customHeight="1">
      <c r="A114" s="99" t="s">
        <v>116</v>
      </c>
      <c r="B114" s="42">
        <v>32848</v>
      </c>
      <c r="C114" s="42">
        <v>16</v>
      </c>
      <c r="D114" s="100">
        <v>80420</v>
      </c>
      <c r="E114" s="99">
        <f t="shared" si="5"/>
        <v>113284</v>
      </c>
      <c r="F114" s="42">
        <v>53</v>
      </c>
      <c r="G114" s="101">
        <v>184</v>
      </c>
      <c r="H114" s="43">
        <f t="shared" si="1"/>
        <v>237</v>
      </c>
      <c r="I114" s="43">
        <f t="shared" si="2"/>
        <v>32917</v>
      </c>
      <c r="J114" s="43">
        <f t="shared" si="4"/>
        <v>80604</v>
      </c>
      <c r="K114" s="43">
        <f t="shared" si="3"/>
        <v>113521</v>
      </c>
      <c r="M114" s="116"/>
      <c r="N114" s="116"/>
      <c r="O114" s="116"/>
      <c r="P114" s="116"/>
      <c r="Q114" s="116"/>
      <c r="R114" s="116"/>
      <c r="S114" s="116"/>
      <c r="T114" s="116"/>
      <c r="U114" s="116"/>
    </row>
    <row r="115" spans="1:21" ht="11.25" customHeight="1">
      <c r="A115" s="99" t="s">
        <v>117</v>
      </c>
      <c r="B115" s="42">
        <v>0</v>
      </c>
      <c r="C115" s="42">
        <v>0</v>
      </c>
      <c r="D115" s="100">
        <v>0</v>
      </c>
      <c r="E115" s="99">
        <f t="shared" si="5"/>
        <v>0</v>
      </c>
      <c r="F115" s="42">
        <v>0</v>
      </c>
      <c r="G115" s="101">
        <v>0</v>
      </c>
      <c r="H115" s="43">
        <f t="shared" si="1"/>
        <v>0</v>
      </c>
      <c r="I115" s="43">
        <f t="shared" si="2"/>
        <v>0</v>
      </c>
      <c r="J115" s="43">
        <f t="shared" si="4"/>
        <v>0</v>
      </c>
      <c r="K115" s="43">
        <f t="shared" si="3"/>
        <v>0</v>
      </c>
      <c r="M115" s="116"/>
      <c r="N115" s="116"/>
      <c r="O115" s="116"/>
      <c r="P115" s="116"/>
      <c r="Q115" s="116"/>
      <c r="R115" s="116"/>
      <c r="S115" s="116"/>
      <c r="T115" s="116"/>
      <c r="U115" s="116"/>
    </row>
    <row r="116" spans="1:21" ht="11.25" customHeight="1">
      <c r="A116" s="99" t="s">
        <v>118</v>
      </c>
      <c r="B116" s="42"/>
      <c r="C116" s="42">
        <v>0</v>
      </c>
      <c r="D116" s="100">
        <v>0</v>
      </c>
      <c r="E116" s="99">
        <f t="shared" si="5"/>
        <v>0</v>
      </c>
      <c r="F116" s="42">
        <v>0</v>
      </c>
      <c r="G116" s="101">
        <v>0</v>
      </c>
      <c r="H116" s="43">
        <f t="shared" si="1"/>
        <v>0</v>
      </c>
      <c r="I116" s="43">
        <f t="shared" si="2"/>
        <v>0</v>
      </c>
      <c r="J116" s="43">
        <f t="shared" si="4"/>
        <v>0</v>
      </c>
      <c r="K116" s="43">
        <f t="shared" si="3"/>
        <v>0</v>
      </c>
      <c r="M116" s="116"/>
      <c r="N116" s="116"/>
      <c r="O116" s="116"/>
      <c r="P116" s="116"/>
      <c r="Q116" s="116"/>
      <c r="R116" s="116"/>
      <c r="S116" s="116"/>
      <c r="T116" s="116"/>
      <c r="U116" s="116"/>
    </row>
    <row r="117" spans="1:21" ht="11.25" customHeight="1">
      <c r="A117" s="99" t="s">
        <v>119</v>
      </c>
      <c r="B117" s="42">
        <v>0</v>
      </c>
      <c r="C117" s="42">
        <v>0</v>
      </c>
      <c r="D117" s="100">
        <v>0</v>
      </c>
      <c r="E117" s="99">
        <f t="shared" si="5"/>
        <v>0</v>
      </c>
      <c r="F117" s="42">
        <v>0</v>
      </c>
      <c r="G117" s="101">
        <v>0</v>
      </c>
      <c r="H117" s="43">
        <f t="shared" si="1"/>
        <v>0</v>
      </c>
      <c r="I117" s="43">
        <f t="shared" si="2"/>
        <v>0</v>
      </c>
      <c r="J117" s="43">
        <f t="shared" si="4"/>
        <v>0</v>
      </c>
      <c r="K117" s="43">
        <f t="shared" si="3"/>
        <v>0</v>
      </c>
      <c r="M117" s="116"/>
      <c r="N117" s="116"/>
      <c r="O117" s="116"/>
      <c r="P117" s="116"/>
      <c r="Q117" s="116"/>
      <c r="R117" s="116"/>
      <c r="S117" s="116"/>
      <c r="T117" s="116"/>
      <c r="U117" s="116"/>
    </row>
    <row r="118" spans="1:21" ht="11.25" customHeight="1">
      <c r="A118" s="99" t="s">
        <v>120</v>
      </c>
      <c r="B118" s="42">
        <v>0</v>
      </c>
      <c r="C118" s="42">
        <v>0</v>
      </c>
      <c r="D118" s="100">
        <v>0</v>
      </c>
      <c r="E118" s="99">
        <f t="shared" si="5"/>
        <v>0</v>
      </c>
      <c r="F118" s="42">
        <v>0</v>
      </c>
      <c r="G118" s="101">
        <v>0</v>
      </c>
      <c r="H118" s="43">
        <f t="shared" si="1"/>
        <v>0</v>
      </c>
      <c r="I118" s="43">
        <f t="shared" si="2"/>
        <v>0</v>
      </c>
      <c r="J118" s="43">
        <f t="shared" si="4"/>
        <v>0</v>
      </c>
      <c r="K118" s="43">
        <f t="shared" si="3"/>
        <v>0</v>
      </c>
      <c r="M118" s="116"/>
      <c r="N118" s="116"/>
      <c r="O118" s="116"/>
      <c r="P118" s="116"/>
      <c r="Q118" s="116"/>
      <c r="R118" s="116"/>
      <c r="S118" s="116"/>
      <c r="T118" s="116"/>
      <c r="U118" s="116"/>
    </row>
    <row r="119" spans="1:21" ht="11.25" customHeight="1">
      <c r="A119" s="99" t="s">
        <v>121</v>
      </c>
      <c r="B119" s="42"/>
      <c r="C119" s="42">
        <v>0</v>
      </c>
      <c r="D119" s="100">
        <v>0</v>
      </c>
      <c r="E119" s="99">
        <f t="shared" si="5"/>
        <v>0</v>
      </c>
      <c r="F119" s="42"/>
      <c r="G119" s="101">
        <v>0</v>
      </c>
      <c r="H119" s="43">
        <f t="shared" si="1"/>
        <v>0</v>
      </c>
      <c r="I119" s="43">
        <f t="shared" si="2"/>
        <v>0</v>
      </c>
      <c r="J119" s="43">
        <f t="shared" si="4"/>
        <v>0</v>
      </c>
      <c r="K119" s="43">
        <f t="shared" si="3"/>
        <v>0</v>
      </c>
      <c r="M119" s="116"/>
      <c r="N119" s="116"/>
      <c r="O119" s="116"/>
      <c r="P119" s="116"/>
      <c r="Q119" s="116"/>
      <c r="R119" s="116"/>
      <c r="S119" s="116"/>
      <c r="T119" s="116"/>
      <c r="U119" s="116"/>
    </row>
    <row r="120" spans="1:21" ht="11.25" customHeight="1">
      <c r="A120" s="99" t="s">
        <v>122</v>
      </c>
      <c r="B120" s="42"/>
      <c r="C120" s="42">
        <v>0</v>
      </c>
      <c r="D120" s="100">
        <v>0</v>
      </c>
      <c r="E120" s="99">
        <f t="shared" si="5"/>
        <v>0</v>
      </c>
      <c r="F120" s="42">
        <v>0</v>
      </c>
      <c r="G120" s="101">
        <v>0</v>
      </c>
      <c r="H120" s="43">
        <f t="shared" si="1"/>
        <v>0</v>
      </c>
      <c r="I120" s="43">
        <f t="shared" si="2"/>
        <v>0</v>
      </c>
      <c r="J120" s="43">
        <f t="shared" si="4"/>
        <v>0</v>
      </c>
      <c r="K120" s="43">
        <f t="shared" si="3"/>
        <v>0</v>
      </c>
      <c r="M120" s="116"/>
      <c r="N120" s="116"/>
      <c r="O120" s="116"/>
      <c r="P120" s="116"/>
      <c r="Q120" s="116"/>
      <c r="R120" s="116"/>
      <c r="S120" s="116"/>
      <c r="T120" s="116"/>
      <c r="U120" s="116"/>
    </row>
    <row r="121" spans="1:21" ht="11.25" customHeight="1">
      <c r="A121" s="99"/>
      <c r="B121" s="95"/>
      <c r="C121" s="95"/>
      <c r="D121" s="101"/>
      <c r="E121" s="99"/>
      <c r="F121" s="95"/>
      <c r="G121" s="101"/>
      <c r="H121" s="43"/>
      <c r="I121" s="43"/>
      <c r="J121" s="43"/>
      <c r="K121" s="43"/>
      <c r="M121" s="116"/>
      <c r="N121" s="116"/>
      <c r="O121" s="116"/>
      <c r="P121" s="116"/>
      <c r="Q121" s="116"/>
      <c r="R121" s="116"/>
      <c r="S121" s="116"/>
      <c r="T121" s="116"/>
      <c r="U121" s="116"/>
    </row>
    <row r="122" spans="1:21" ht="11.25" customHeight="1">
      <c r="A122" s="98"/>
      <c r="B122" s="102"/>
      <c r="C122" s="102"/>
      <c r="D122" s="43"/>
      <c r="E122" s="99"/>
      <c r="F122" s="98"/>
      <c r="G122" s="97"/>
      <c r="H122" s="98"/>
      <c r="I122" s="43"/>
      <c r="J122" s="98"/>
      <c r="K122" s="98"/>
      <c r="M122" s="116"/>
      <c r="N122" s="116"/>
      <c r="O122" s="116"/>
      <c r="P122" s="116"/>
      <c r="Q122" s="116"/>
      <c r="R122" s="116"/>
      <c r="S122" s="116"/>
      <c r="T122" s="116"/>
      <c r="U122" s="116"/>
    </row>
    <row r="123" spans="1:21" ht="11.25" customHeight="1">
      <c r="A123" s="15"/>
      <c r="B123" s="43">
        <f>SUM(B25:B122)</f>
        <v>3515850</v>
      </c>
      <c r="C123" s="43">
        <f>SUM(C25:C122)</f>
        <v>639942</v>
      </c>
      <c r="D123" s="43">
        <f>SUM(D25:D120)</f>
        <v>11145561</v>
      </c>
      <c r="E123" s="43">
        <f>SUM(E25:E120)</f>
        <v>15301353</v>
      </c>
      <c r="F123" s="95">
        <f>SUM(F25:F120)</f>
        <v>343751</v>
      </c>
      <c r="G123" s="43">
        <f>SUM(G25:G120)</f>
        <v>1342072</v>
      </c>
      <c r="H123" s="43">
        <f>F123+G123</f>
        <v>1685823</v>
      </c>
      <c r="I123" s="43">
        <f>SUM(I25:I120)</f>
        <v>4499543</v>
      </c>
      <c r="J123" s="43">
        <f>D123+G123</f>
        <v>12487633</v>
      </c>
      <c r="K123" s="43">
        <f>E123+H123</f>
        <v>16987176</v>
      </c>
      <c r="M123" s="116"/>
      <c r="N123" s="116"/>
      <c r="O123" s="116"/>
      <c r="P123" s="116"/>
      <c r="Q123" s="116"/>
      <c r="R123" s="116"/>
      <c r="S123" s="116"/>
      <c r="T123" s="116"/>
      <c r="U123" s="116"/>
    </row>
    <row r="124" spans="1:21" ht="11.25" customHeight="1">
      <c r="A124" s="35"/>
      <c r="B124" s="35"/>
      <c r="C124" s="35"/>
      <c r="D124" s="35"/>
      <c r="E124" s="35"/>
      <c r="F124" s="35"/>
      <c r="G124" s="35"/>
      <c r="H124" s="35"/>
      <c r="I124" s="35"/>
      <c r="J124" s="35"/>
      <c r="K124" s="35"/>
      <c r="M124" s="116"/>
      <c r="N124" s="116"/>
      <c r="O124" s="116"/>
      <c r="P124" s="116"/>
      <c r="Q124" s="116"/>
      <c r="R124" s="116"/>
      <c r="S124" s="116"/>
      <c r="T124" s="116"/>
      <c r="U124" s="116"/>
    </row>
    <row r="125" spans="1:12" ht="11.25" customHeight="1">
      <c r="A125" s="69"/>
      <c r="B125" s="69"/>
      <c r="C125" s="69"/>
      <c r="D125" s="69"/>
      <c r="E125" s="69"/>
      <c r="F125" s="69"/>
      <c r="G125" s="69"/>
      <c r="H125" s="69"/>
      <c r="I125" s="69"/>
      <c r="J125" s="69"/>
      <c r="K125" s="69"/>
      <c r="L125" s="37"/>
    </row>
    <row r="126" spans="1:12" ht="11.25" customHeight="1">
      <c r="A126" s="70" t="s">
        <v>124</v>
      </c>
      <c r="B126" s="70"/>
      <c r="C126" s="70"/>
      <c r="D126" s="70"/>
      <c r="E126" s="70"/>
      <c r="F126" s="70"/>
      <c r="G126" s="70"/>
      <c r="H126" s="70"/>
      <c r="I126" s="70"/>
      <c r="J126" s="70"/>
      <c r="K126" s="70"/>
      <c r="L126" s="37"/>
    </row>
    <row r="127" spans="1:12" ht="11.25" customHeight="1">
      <c r="A127" s="70"/>
      <c r="B127" s="70"/>
      <c r="C127" s="70"/>
      <c r="D127" s="70"/>
      <c r="E127" s="70"/>
      <c r="F127" s="70"/>
      <c r="G127" s="70"/>
      <c r="H127" s="70"/>
      <c r="I127" s="70"/>
      <c r="J127" s="70"/>
      <c r="K127" s="70"/>
      <c r="L127" s="37"/>
    </row>
    <row r="128" spans="1:21" ht="11.25" customHeight="1">
      <c r="A128" s="70" t="s">
        <v>125</v>
      </c>
      <c r="B128" s="70"/>
      <c r="C128" s="70"/>
      <c r="D128" s="70"/>
      <c r="E128" s="70"/>
      <c r="F128" s="70"/>
      <c r="G128" s="70"/>
      <c r="H128" s="70"/>
      <c r="I128" s="70"/>
      <c r="J128" s="70"/>
      <c r="K128" s="70"/>
      <c r="L128" s="117"/>
      <c r="M128" s="114"/>
      <c r="N128" s="114"/>
      <c r="O128" s="114"/>
      <c r="P128" s="114"/>
      <c r="Q128" s="114"/>
      <c r="R128" s="114"/>
      <c r="S128" s="114"/>
      <c r="T128" s="114"/>
      <c r="U128" s="114"/>
    </row>
    <row r="129" ht="11.25" customHeight="1">
      <c r="L129" s="37"/>
    </row>
    <row r="130" spans="1:12" ht="11.25" customHeight="1">
      <c r="A130" s="71" t="s">
        <v>126</v>
      </c>
      <c r="L130" s="37"/>
    </row>
  </sheetData>
  <sheetProtection selectLockedCells="1" selectUnlockedCells="1"/>
  <mergeCells count="21">
    <mergeCell ref="A1:K1"/>
    <mergeCell ref="A2:K2"/>
    <mergeCell ref="A3:K3"/>
    <mergeCell ref="A4:K4"/>
    <mergeCell ref="A5:K5"/>
    <mergeCell ref="A6:K6"/>
    <mergeCell ref="A7:K7"/>
    <mergeCell ref="A8:K8"/>
    <mergeCell ref="A9:K9"/>
    <mergeCell ref="A10:K10"/>
    <mergeCell ref="A11:K11"/>
    <mergeCell ref="A12:K12"/>
    <mergeCell ref="A13:K13"/>
    <mergeCell ref="A14:K14"/>
    <mergeCell ref="A15:K15"/>
    <mergeCell ref="A16:K16"/>
    <mergeCell ref="A17:K17"/>
    <mergeCell ref="B19:K19"/>
    <mergeCell ref="B21:C21"/>
    <mergeCell ref="F22:H22"/>
    <mergeCell ref="B23:C23"/>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xl/worksheets/sheet9.xml><?xml version="1.0" encoding="utf-8"?>
<worksheet xmlns="http://schemas.openxmlformats.org/spreadsheetml/2006/main" xmlns:r="http://schemas.openxmlformats.org/officeDocument/2006/relationships">
  <sheetPr>
    <pageSetUpPr fitToPage="1"/>
  </sheetPr>
  <dimension ref="A1:U127"/>
  <sheetViews>
    <sheetView workbookViewId="0" topLeftCell="A1">
      <selection activeCell="K17" sqref="K17"/>
    </sheetView>
  </sheetViews>
  <sheetFormatPr defaultColWidth="11.421875" defaultRowHeight="11.25" customHeight="1"/>
  <cols>
    <col min="1" max="1" width="21.00390625" style="103" customWidth="1"/>
    <col min="2" max="11" width="10.7109375" style="103" customWidth="1"/>
    <col min="12" max="12" width="10.7109375" style="2" customWidth="1"/>
    <col min="13" max="16384" width="10.7109375" style="104" customWidth="1"/>
  </cols>
  <sheetData>
    <row r="1" spans="1:12" s="105" customFormat="1" ht="11.25" customHeight="1">
      <c r="A1" s="76" t="s">
        <v>141</v>
      </c>
      <c r="B1" s="76"/>
      <c r="C1" s="76"/>
      <c r="D1" s="76"/>
      <c r="E1" s="76"/>
      <c r="F1" s="76"/>
      <c r="G1" s="76"/>
      <c r="H1" s="76"/>
      <c r="I1" s="76"/>
      <c r="J1" s="76"/>
      <c r="K1" s="76"/>
      <c r="L1" s="76"/>
    </row>
    <row r="2" spans="1:12" s="105" customFormat="1" ht="11.25" customHeight="1">
      <c r="A2" s="3" t="s">
        <v>142</v>
      </c>
      <c r="B2" s="3"/>
      <c r="C2" s="3"/>
      <c r="D2" s="3"/>
      <c r="E2" s="3"/>
      <c r="F2" s="3" t="s">
        <v>142</v>
      </c>
      <c r="G2" s="3"/>
      <c r="H2" s="3"/>
      <c r="I2" s="3"/>
      <c r="J2" s="3"/>
      <c r="K2" s="3"/>
      <c r="L2" s="3"/>
    </row>
    <row r="3" spans="1:12" s="105" customFormat="1" ht="11.25" customHeight="1">
      <c r="A3" s="76"/>
      <c r="B3" s="76"/>
      <c r="C3" s="76"/>
      <c r="D3" s="76"/>
      <c r="E3" s="76"/>
      <c r="F3" s="76"/>
      <c r="G3" s="76"/>
      <c r="H3" s="76"/>
      <c r="I3" s="76"/>
      <c r="J3" s="76"/>
      <c r="K3" s="76"/>
      <c r="L3" s="76"/>
    </row>
    <row r="4" spans="1:12" s="105" customFormat="1" ht="11.25" customHeight="1">
      <c r="A4" s="76"/>
      <c r="B4" s="76"/>
      <c r="C4" s="76"/>
      <c r="D4" s="76"/>
      <c r="E4" s="76"/>
      <c r="F4" s="76"/>
      <c r="G4" s="76"/>
      <c r="H4" s="76"/>
      <c r="I4" s="76"/>
      <c r="J4" s="76"/>
      <c r="K4" s="76"/>
      <c r="L4" s="76"/>
    </row>
    <row r="5" spans="1:12" s="105" customFormat="1" ht="11.25" customHeight="1">
      <c r="A5" s="76" t="s">
        <v>3</v>
      </c>
      <c r="B5" s="76"/>
      <c r="C5" s="76"/>
      <c r="D5" s="76"/>
      <c r="E5" s="76"/>
      <c r="F5" s="76"/>
      <c r="G5" s="76"/>
      <c r="H5" s="76"/>
      <c r="I5" s="76"/>
      <c r="J5" s="76"/>
      <c r="K5" s="76"/>
      <c r="L5" s="76"/>
    </row>
    <row r="6" spans="1:12" s="105" customFormat="1" ht="11.25" customHeight="1">
      <c r="A6" s="76"/>
      <c r="B6" s="76"/>
      <c r="C6" s="76"/>
      <c r="D6" s="76"/>
      <c r="E6" s="76"/>
      <c r="F6" s="76"/>
      <c r="G6" s="76"/>
      <c r="H6" s="76"/>
      <c r="I6" s="76"/>
      <c r="J6" s="76"/>
      <c r="K6" s="76"/>
      <c r="L6" s="76"/>
    </row>
    <row r="7" spans="1:12" s="105" customFormat="1" ht="11.25" customHeight="1">
      <c r="A7" s="76" t="s">
        <v>4</v>
      </c>
      <c r="B7" s="76"/>
      <c r="C7" s="76"/>
      <c r="D7" s="76"/>
      <c r="E7" s="76"/>
      <c r="F7" s="76"/>
      <c r="G7" s="76"/>
      <c r="H7" s="76"/>
      <c r="I7" s="76"/>
      <c r="J7" s="76"/>
      <c r="K7" s="76"/>
      <c r="L7" s="76"/>
    </row>
    <row r="8" spans="1:12" s="105" customFormat="1" ht="11.25" customHeight="1">
      <c r="A8" s="76"/>
      <c r="B8" s="76"/>
      <c r="C8" s="76"/>
      <c r="D8" s="76"/>
      <c r="E8" s="76"/>
      <c r="F8" s="76"/>
      <c r="G8" s="76"/>
      <c r="H8" s="76"/>
      <c r="I8" s="76"/>
      <c r="J8" s="76"/>
      <c r="K8" s="76"/>
      <c r="L8" s="76"/>
    </row>
    <row r="9" spans="1:12" s="105" customFormat="1" ht="11.25" customHeight="1">
      <c r="A9" s="76" t="s">
        <v>5</v>
      </c>
      <c r="B9" s="76"/>
      <c r="C9" s="76"/>
      <c r="D9" s="76"/>
      <c r="E9" s="76"/>
      <c r="F9" s="76"/>
      <c r="G9" s="76"/>
      <c r="H9" s="76"/>
      <c r="I9" s="76"/>
      <c r="J9" s="76"/>
      <c r="K9" s="76"/>
      <c r="L9" s="76"/>
    </row>
    <row r="10" spans="1:12" s="105" customFormat="1" ht="11.25" customHeight="1">
      <c r="A10" s="76"/>
      <c r="B10" s="76"/>
      <c r="C10" s="76"/>
      <c r="D10" s="76"/>
      <c r="E10" s="76"/>
      <c r="F10" s="76"/>
      <c r="G10" s="76"/>
      <c r="H10" s="76"/>
      <c r="I10" s="76"/>
      <c r="J10" s="76"/>
      <c r="K10" s="76"/>
      <c r="L10" s="76"/>
    </row>
    <row r="11" spans="1:12" s="105" customFormat="1" ht="11.25" customHeight="1">
      <c r="A11" s="76"/>
      <c r="B11" s="76"/>
      <c r="C11" s="76"/>
      <c r="D11" s="76"/>
      <c r="E11" s="76"/>
      <c r="F11" s="76"/>
      <c r="G11" s="76"/>
      <c r="H11" s="76"/>
      <c r="I11" s="76"/>
      <c r="J11" s="76"/>
      <c r="K11" s="76"/>
      <c r="L11" s="76"/>
    </row>
    <row r="12" spans="1:12" s="105" customFormat="1" ht="11.25" customHeight="1">
      <c r="A12" s="76" t="s">
        <v>6</v>
      </c>
      <c r="B12" s="76"/>
      <c r="C12" s="76"/>
      <c r="D12" s="76"/>
      <c r="E12" s="76"/>
      <c r="F12" s="76"/>
      <c r="G12" s="76"/>
      <c r="H12" s="76"/>
      <c r="I12" s="76"/>
      <c r="J12" s="76"/>
      <c r="K12" s="76"/>
      <c r="L12" s="76"/>
    </row>
    <row r="13" spans="1:12" s="105" customFormat="1" ht="11.25" customHeight="1">
      <c r="A13" s="76"/>
      <c r="B13" s="76"/>
      <c r="C13" s="76"/>
      <c r="D13" s="76"/>
      <c r="E13" s="76"/>
      <c r="F13" s="76"/>
      <c r="G13" s="76"/>
      <c r="H13" s="76"/>
      <c r="I13" s="76"/>
      <c r="J13" s="76"/>
      <c r="K13" s="76"/>
      <c r="L13" s="76"/>
    </row>
    <row r="14" spans="1:12" s="105" customFormat="1" ht="11.25" customHeight="1">
      <c r="A14" s="76" t="s">
        <v>7</v>
      </c>
      <c r="B14" s="76"/>
      <c r="C14" s="76"/>
      <c r="D14" s="76"/>
      <c r="E14" s="76"/>
      <c r="F14" s="76"/>
      <c r="G14" s="76"/>
      <c r="H14" s="76"/>
      <c r="I14" s="76"/>
      <c r="J14" s="76"/>
      <c r="K14" s="76"/>
      <c r="L14" s="76"/>
    </row>
    <row r="15" spans="1:12" s="105" customFormat="1" ht="11.25" customHeight="1">
      <c r="A15" s="76" t="s">
        <v>145</v>
      </c>
      <c r="B15" s="76"/>
      <c r="C15" s="76"/>
      <c r="D15" s="76"/>
      <c r="E15" s="76"/>
      <c r="F15" s="76"/>
      <c r="G15" s="76"/>
      <c r="H15" s="76"/>
      <c r="I15" s="76"/>
      <c r="J15" s="76"/>
      <c r="K15" s="76"/>
      <c r="L15" s="76"/>
    </row>
    <row r="16" spans="1:12" s="105" customFormat="1" ht="11.25" customHeight="1">
      <c r="A16" s="76"/>
      <c r="B16" s="76"/>
      <c r="C16" s="76"/>
      <c r="D16" s="76"/>
      <c r="E16" s="76"/>
      <c r="F16" s="76"/>
      <c r="G16" s="76"/>
      <c r="H16" s="76"/>
      <c r="I16" s="76"/>
      <c r="J16" s="76"/>
      <c r="K16" s="76"/>
      <c r="L16" s="76"/>
    </row>
    <row r="17" spans="1:12" s="105" customFormat="1" ht="11.25" customHeight="1">
      <c r="A17" s="106"/>
      <c r="B17" s="37"/>
      <c r="C17" s="37"/>
      <c r="D17" s="37"/>
      <c r="E17" s="37"/>
      <c r="F17" s="37"/>
      <c r="G17" s="69"/>
      <c r="H17" s="69"/>
      <c r="I17" s="69"/>
      <c r="J17" s="69"/>
      <c r="K17" s="69"/>
      <c r="L17" s="78" t="s">
        <v>9</v>
      </c>
    </row>
    <row r="18" spans="1:12" s="108" customFormat="1" ht="11.25" customHeight="1">
      <c r="A18" s="107"/>
      <c r="B18" s="80" t="s">
        <v>134</v>
      </c>
      <c r="C18" s="80"/>
      <c r="D18" s="80"/>
      <c r="E18" s="80"/>
      <c r="F18" s="80"/>
      <c r="G18" s="80"/>
      <c r="H18" s="80"/>
      <c r="I18" s="80"/>
      <c r="J18" s="80"/>
      <c r="K18" s="80"/>
      <c r="L18" s="80"/>
    </row>
    <row r="19" spans="1:12" s="108" customFormat="1" ht="11.25" customHeight="1">
      <c r="A19" s="81" t="s">
        <v>12</v>
      </c>
      <c r="B19" s="109"/>
      <c r="C19" s="35"/>
      <c r="D19" s="35"/>
      <c r="E19" s="34"/>
      <c r="F19" s="109"/>
      <c r="G19" s="35"/>
      <c r="H19" s="34"/>
      <c r="I19" s="109"/>
      <c r="J19" s="35"/>
      <c r="K19" s="34"/>
      <c r="L19" s="81" t="s">
        <v>15</v>
      </c>
    </row>
    <row r="20" spans="1:12" s="108" customFormat="1" ht="11.25" customHeight="1">
      <c r="A20" s="84" t="s">
        <v>16</v>
      </c>
      <c r="B20" s="110" t="s">
        <v>17</v>
      </c>
      <c r="C20" s="110"/>
      <c r="D20" s="88"/>
      <c r="E20" s="89"/>
      <c r="F20" s="84" t="s">
        <v>18</v>
      </c>
      <c r="G20" s="84"/>
      <c r="H20" s="84"/>
      <c r="I20" s="61"/>
      <c r="J20" s="69" t="s">
        <v>129</v>
      </c>
      <c r="K20" s="49"/>
      <c r="L20" s="84" t="s">
        <v>19</v>
      </c>
    </row>
    <row r="21" spans="1:12" s="108" customFormat="1" ht="11.25" customHeight="1">
      <c r="A21" s="84" t="s">
        <v>20</v>
      </c>
      <c r="B21" s="90" t="s">
        <v>23</v>
      </c>
      <c r="C21" s="90" t="s">
        <v>24</v>
      </c>
      <c r="D21" s="111"/>
      <c r="E21" s="92"/>
      <c r="F21" s="93" t="s">
        <v>130</v>
      </c>
      <c r="G21" s="93"/>
      <c r="H21" s="93"/>
      <c r="I21" s="91"/>
      <c r="J21" s="111"/>
      <c r="K21" s="92"/>
      <c r="L21" s="84" t="s">
        <v>135</v>
      </c>
    </row>
    <row r="22" spans="1:12" s="108" customFormat="1" ht="11.25" customHeight="1">
      <c r="A22" s="94"/>
      <c r="B22" s="81" t="s">
        <v>146</v>
      </c>
      <c r="C22" s="81"/>
      <c r="D22" s="15" t="s">
        <v>132</v>
      </c>
      <c r="E22" s="15" t="s">
        <v>26</v>
      </c>
      <c r="F22" s="15" t="s">
        <v>146</v>
      </c>
      <c r="G22" s="15" t="s">
        <v>132</v>
      </c>
      <c r="H22" s="15" t="s">
        <v>26</v>
      </c>
      <c r="I22" s="15" t="s">
        <v>146</v>
      </c>
      <c r="J22" s="15" t="s">
        <v>132</v>
      </c>
      <c r="K22" s="15" t="s">
        <v>129</v>
      </c>
      <c r="L22" s="15"/>
    </row>
    <row r="23" spans="1:12" s="108" customFormat="1" ht="11.25" customHeight="1">
      <c r="A23" s="96"/>
      <c r="B23" s="38"/>
      <c r="C23" s="38"/>
      <c r="D23" s="97"/>
      <c r="E23" s="96"/>
      <c r="F23" s="38"/>
      <c r="G23" s="97"/>
      <c r="H23" s="98"/>
      <c r="I23" s="98"/>
      <c r="J23" s="98"/>
      <c r="K23" s="98"/>
      <c r="L23" s="38"/>
    </row>
    <row r="24" spans="1:12" s="108" customFormat="1" ht="11.25" customHeight="1">
      <c r="A24" s="99" t="s">
        <v>27</v>
      </c>
      <c r="B24" s="42">
        <v>3155</v>
      </c>
      <c r="C24" s="42">
        <v>159</v>
      </c>
      <c r="D24" s="101">
        <v>8483</v>
      </c>
      <c r="E24" s="99">
        <f aca="true" t="shared" si="0" ref="E24:E119">SUM(B24:D24)</f>
        <v>11797</v>
      </c>
      <c r="F24" s="42">
        <v>1547</v>
      </c>
      <c r="G24" s="101">
        <v>3268</v>
      </c>
      <c r="H24" s="43">
        <f aca="true" t="shared" si="1" ref="H24:H119">SUM(F24:G24)</f>
        <v>4815</v>
      </c>
      <c r="I24" s="43">
        <f aca="true" t="shared" si="2" ref="I24:I119">SUM(B24+C24+F24)</f>
        <v>4861</v>
      </c>
      <c r="J24" s="43">
        <f aca="true" t="shared" si="3" ref="J24:J119">SUM(D24+G24)</f>
        <v>11751</v>
      </c>
      <c r="K24" s="99">
        <f>SUM(I24:J24)</f>
        <v>16612</v>
      </c>
      <c r="L24" s="42">
        <v>1750</v>
      </c>
    </row>
    <row r="25" spans="1:12" s="108" customFormat="1" ht="11.25" customHeight="1">
      <c r="A25" s="99" t="s">
        <v>28</v>
      </c>
      <c r="B25" s="42">
        <v>8926</v>
      </c>
      <c r="C25" s="42">
        <v>0</v>
      </c>
      <c r="D25" s="101">
        <v>21920</v>
      </c>
      <c r="E25" s="99">
        <f t="shared" si="0"/>
        <v>30846</v>
      </c>
      <c r="F25" s="42">
        <v>176</v>
      </c>
      <c r="G25" s="101">
        <v>462</v>
      </c>
      <c r="H25" s="43">
        <f t="shared" si="1"/>
        <v>638</v>
      </c>
      <c r="I25" s="43">
        <f t="shared" si="2"/>
        <v>9102</v>
      </c>
      <c r="J25" s="43">
        <f t="shared" si="3"/>
        <v>22382</v>
      </c>
      <c r="K25" s="99">
        <f aca="true" t="shared" si="4" ref="K25:K119">SUM(E25+H25)</f>
        <v>31484</v>
      </c>
      <c r="L25" s="42">
        <v>82749</v>
      </c>
    </row>
    <row r="26" spans="1:12" s="108" customFormat="1" ht="11.25" customHeight="1">
      <c r="A26" s="99" t="s">
        <v>29</v>
      </c>
      <c r="B26" s="42">
        <v>1724</v>
      </c>
      <c r="C26" s="42">
        <v>24</v>
      </c>
      <c r="D26" s="101">
        <v>5779</v>
      </c>
      <c r="E26" s="99">
        <f t="shared" si="0"/>
        <v>7527</v>
      </c>
      <c r="F26" s="42">
        <v>226</v>
      </c>
      <c r="G26" s="101">
        <v>875</v>
      </c>
      <c r="H26" s="43">
        <f t="shared" si="1"/>
        <v>1101</v>
      </c>
      <c r="I26" s="43">
        <f t="shared" si="2"/>
        <v>1974</v>
      </c>
      <c r="J26" s="43">
        <f t="shared" si="3"/>
        <v>6654</v>
      </c>
      <c r="K26" s="99">
        <f t="shared" si="4"/>
        <v>8628</v>
      </c>
      <c r="L26" s="42">
        <v>2500</v>
      </c>
    </row>
    <row r="27" spans="1:12" s="108" customFormat="1" ht="11.25" customHeight="1">
      <c r="A27" s="99" t="s">
        <v>136</v>
      </c>
      <c r="B27" s="42">
        <v>740</v>
      </c>
      <c r="C27" s="42">
        <v>990</v>
      </c>
      <c r="D27" s="101">
        <v>8210</v>
      </c>
      <c r="E27" s="99">
        <f t="shared" si="0"/>
        <v>9940</v>
      </c>
      <c r="F27" s="42">
        <v>583</v>
      </c>
      <c r="G27" s="101">
        <v>2750</v>
      </c>
      <c r="H27" s="43">
        <f t="shared" si="1"/>
        <v>3333</v>
      </c>
      <c r="I27" s="43">
        <f t="shared" si="2"/>
        <v>2313</v>
      </c>
      <c r="J27" s="43">
        <f t="shared" si="3"/>
        <v>10960</v>
      </c>
      <c r="K27" s="99">
        <f t="shared" si="4"/>
        <v>13273</v>
      </c>
      <c r="L27" s="42">
        <v>2281</v>
      </c>
    </row>
    <row r="28" spans="1:12" s="108" customFormat="1" ht="11.25" customHeight="1">
      <c r="A28" s="99" t="s">
        <v>31</v>
      </c>
      <c r="B28" s="42">
        <v>54</v>
      </c>
      <c r="C28" s="42">
        <v>293</v>
      </c>
      <c r="D28" s="101">
        <v>1434</v>
      </c>
      <c r="E28" s="99">
        <f t="shared" si="0"/>
        <v>1781</v>
      </c>
      <c r="F28" s="42">
        <v>65</v>
      </c>
      <c r="G28" s="101">
        <v>92</v>
      </c>
      <c r="H28" s="43">
        <f t="shared" si="1"/>
        <v>157</v>
      </c>
      <c r="I28" s="43">
        <f t="shared" si="2"/>
        <v>412</v>
      </c>
      <c r="J28" s="43">
        <f t="shared" si="3"/>
        <v>1526</v>
      </c>
      <c r="K28" s="99">
        <f t="shared" si="4"/>
        <v>1938</v>
      </c>
      <c r="L28" s="42">
        <v>81</v>
      </c>
    </row>
    <row r="29" spans="1:12" s="108" customFormat="1" ht="11.25" customHeight="1">
      <c r="A29" s="99" t="s">
        <v>32</v>
      </c>
      <c r="B29" s="42">
        <v>162</v>
      </c>
      <c r="C29" s="42">
        <v>59</v>
      </c>
      <c r="D29" s="101">
        <v>8246</v>
      </c>
      <c r="E29" s="99">
        <f t="shared" si="0"/>
        <v>8467</v>
      </c>
      <c r="F29" s="42">
        <v>2</v>
      </c>
      <c r="G29" s="101">
        <v>18</v>
      </c>
      <c r="H29" s="43">
        <f t="shared" si="1"/>
        <v>20</v>
      </c>
      <c r="I29" s="43">
        <f t="shared" si="2"/>
        <v>223</v>
      </c>
      <c r="J29" s="43">
        <f t="shared" si="3"/>
        <v>8264</v>
      </c>
      <c r="K29" s="99">
        <f t="shared" si="4"/>
        <v>8487</v>
      </c>
      <c r="L29" s="42">
        <v>66</v>
      </c>
    </row>
    <row r="30" spans="1:12" s="108" customFormat="1" ht="11.25" customHeight="1">
      <c r="A30" s="99" t="s">
        <v>33</v>
      </c>
      <c r="B30" s="42">
        <v>4115</v>
      </c>
      <c r="C30" s="42">
        <v>22538</v>
      </c>
      <c r="D30" s="101">
        <v>106350</v>
      </c>
      <c r="E30" s="99">
        <f t="shared" si="0"/>
        <v>133003</v>
      </c>
      <c r="F30" s="42">
        <v>2945</v>
      </c>
      <c r="G30" s="101">
        <v>11735</v>
      </c>
      <c r="H30" s="43">
        <f t="shared" si="1"/>
        <v>14680</v>
      </c>
      <c r="I30" s="43">
        <f t="shared" si="2"/>
        <v>29598</v>
      </c>
      <c r="J30" s="43">
        <f t="shared" si="3"/>
        <v>118085</v>
      </c>
      <c r="K30" s="99">
        <f t="shared" si="4"/>
        <v>147683</v>
      </c>
      <c r="L30" s="42">
        <v>23712</v>
      </c>
    </row>
    <row r="31" spans="1:12" s="108" customFormat="1" ht="11.25" customHeight="1">
      <c r="A31" s="99" t="s">
        <v>34</v>
      </c>
      <c r="B31" s="42">
        <v>14</v>
      </c>
      <c r="C31" s="42">
        <v>0</v>
      </c>
      <c r="D31" s="101">
        <v>33</v>
      </c>
      <c r="E31" s="99">
        <f t="shared" si="0"/>
        <v>47</v>
      </c>
      <c r="F31" s="42">
        <v>0</v>
      </c>
      <c r="G31" s="101">
        <v>0</v>
      </c>
      <c r="H31" s="43">
        <f t="shared" si="1"/>
        <v>0</v>
      </c>
      <c r="I31" s="43">
        <f t="shared" si="2"/>
        <v>14</v>
      </c>
      <c r="J31" s="43">
        <f t="shared" si="3"/>
        <v>33</v>
      </c>
      <c r="K31" s="99">
        <f t="shared" si="4"/>
        <v>47</v>
      </c>
      <c r="L31" s="42">
        <v>166</v>
      </c>
    </row>
    <row r="32" spans="1:12" s="108" customFormat="1" ht="11.25" customHeight="1">
      <c r="A32" s="99" t="s">
        <v>35</v>
      </c>
      <c r="B32" s="42">
        <v>0</v>
      </c>
      <c r="C32" s="42">
        <v>52</v>
      </c>
      <c r="D32" s="101">
        <v>504</v>
      </c>
      <c r="E32" s="99">
        <f t="shared" si="0"/>
        <v>556</v>
      </c>
      <c r="F32" s="42">
        <v>63</v>
      </c>
      <c r="G32" s="101">
        <v>297</v>
      </c>
      <c r="H32" s="43">
        <f t="shared" si="1"/>
        <v>360</v>
      </c>
      <c r="I32" s="43">
        <f t="shared" si="2"/>
        <v>115</v>
      </c>
      <c r="J32" s="43">
        <f t="shared" si="3"/>
        <v>801</v>
      </c>
      <c r="K32" s="99">
        <f t="shared" si="4"/>
        <v>916</v>
      </c>
      <c r="L32" s="42">
        <v>101</v>
      </c>
    </row>
    <row r="33" spans="1:12" s="108" customFormat="1" ht="11.25" customHeight="1">
      <c r="A33" s="99" t="s">
        <v>36</v>
      </c>
      <c r="B33" s="42">
        <v>30540</v>
      </c>
      <c r="C33" s="42">
        <v>0</v>
      </c>
      <c r="D33" s="101">
        <v>75415</v>
      </c>
      <c r="E33" s="99">
        <f t="shared" si="0"/>
        <v>105955</v>
      </c>
      <c r="F33" s="42">
        <v>7</v>
      </c>
      <c r="G33" s="101">
        <v>699</v>
      </c>
      <c r="H33" s="43">
        <f t="shared" si="1"/>
        <v>706</v>
      </c>
      <c r="I33" s="43">
        <f t="shared" si="2"/>
        <v>30547</v>
      </c>
      <c r="J33" s="43">
        <f t="shared" si="3"/>
        <v>76114</v>
      </c>
      <c r="K33" s="99">
        <f t="shared" si="4"/>
        <v>106661</v>
      </c>
      <c r="L33" s="42">
        <v>352801</v>
      </c>
    </row>
    <row r="34" spans="1:12" s="108" customFormat="1" ht="11.25" customHeight="1">
      <c r="A34" s="99" t="s">
        <v>37</v>
      </c>
      <c r="B34" s="42">
        <v>30618</v>
      </c>
      <c r="C34" s="42">
        <v>76387</v>
      </c>
      <c r="D34" s="101">
        <v>263480</v>
      </c>
      <c r="E34" s="99">
        <f t="shared" si="0"/>
        <v>370485</v>
      </c>
      <c r="F34" s="42">
        <v>11135</v>
      </c>
      <c r="G34" s="101">
        <v>161349</v>
      </c>
      <c r="H34" s="43">
        <f t="shared" si="1"/>
        <v>172484</v>
      </c>
      <c r="I34" s="43">
        <f t="shared" si="2"/>
        <v>118140</v>
      </c>
      <c r="J34" s="43">
        <f t="shared" si="3"/>
        <v>424829</v>
      </c>
      <c r="K34" s="99">
        <f t="shared" si="4"/>
        <v>542969</v>
      </c>
      <c r="L34" s="42">
        <v>807249</v>
      </c>
    </row>
    <row r="35" spans="1:12" s="108" customFormat="1" ht="11.25" customHeight="1">
      <c r="A35" s="99" t="s">
        <v>38</v>
      </c>
      <c r="B35" s="42">
        <v>580</v>
      </c>
      <c r="C35" s="42">
        <v>225</v>
      </c>
      <c r="D35" s="101">
        <v>4536</v>
      </c>
      <c r="E35" s="99">
        <f t="shared" si="0"/>
        <v>5341</v>
      </c>
      <c r="F35" s="42">
        <v>88</v>
      </c>
      <c r="G35" s="101">
        <v>579</v>
      </c>
      <c r="H35" s="43">
        <f t="shared" si="1"/>
        <v>667</v>
      </c>
      <c r="I35" s="43">
        <f t="shared" si="2"/>
        <v>893</v>
      </c>
      <c r="J35" s="43">
        <f t="shared" si="3"/>
        <v>5115</v>
      </c>
      <c r="K35" s="99">
        <f t="shared" si="4"/>
        <v>6008</v>
      </c>
      <c r="L35" s="42">
        <v>0</v>
      </c>
    </row>
    <row r="36" spans="1:12" s="108" customFormat="1" ht="11.25" customHeight="1">
      <c r="A36" s="99" t="s">
        <v>39</v>
      </c>
      <c r="B36" s="42">
        <v>8081</v>
      </c>
      <c r="C36" s="42">
        <v>5657</v>
      </c>
      <c r="D36" s="101">
        <v>57299</v>
      </c>
      <c r="E36" s="99">
        <f t="shared" si="0"/>
        <v>71037</v>
      </c>
      <c r="F36" s="42">
        <v>2903</v>
      </c>
      <c r="G36" s="101">
        <v>9942</v>
      </c>
      <c r="H36" s="43">
        <f t="shared" si="1"/>
        <v>12845</v>
      </c>
      <c r="I36" s="43">
        <f t="shared" si="2"/>
        <v>16641</v>
      </c>
      <c r="J36" s="43">
        <f t="shared" si="3"/>
        <v>67241</v>
      </c>
      <c r="K36" s="99">
        <f t="shared" si="4"/>
        <v>83882</v>
      </c>
      <c r="L36" s="42">
        <v>29993</v>
      </c>
    </row>
    <row r="37" spans="1:12" s="108" customFormat="1" ht="11.25" customHeight="1">
      <c r="A37" s="99" t="s">
        <v>40</v>
      </c>
      <c r="B37" s="42">
        <v>5947</v>
      </c>
      <c r="C37" s="42">
        <v>5040</v>
      </c>
      <c r="D37" s="101">
        <v>65176</v>
      </c>
      <c r="E37" s="99">
        <f t="shared" si="0"/>
        <v>76163</v>
      </c>
      <c r="F37" s="42">
        <v>9005</v>
      </c>
      <c r="G37" s="101">
        <v>56740</v>
      </c>
      <c r="H37" s="43">
        <f t="shared" si="1"/>
        <v>65745</v>
      </c>
      <c r="I37" s="43">
        <f t="shared" si="2"/>
        <v>19992</v>
      </c>
      <c r="J37" s="43">
        <f t="shared" si="3"/>
        <v>121916</v>
      </c>
      <c r="K37" s="99">
        <f t="shared" si="4"/>
        <v>141908</v>
      </c>
      <c r="L37" s="42">
        <v>3646</v>
      </c>
    </row>
    <row r="38" spans="1:12" s="108" customFormat="1" ht="11.25" customHeight="1">
      <c r="A38" s="99" t="s">
        <v>41</v>
      </c>
      <c r="B38" s="42">
        <v>185</v>
      </c>
      <c r="C38" s="42">
        <v>820</v>
      </c>
      <c r="D38" s="101">
        <v>3424</v>
      </c>
      <c r="E38" s="99">
        <f t="shared" si="0"/>
        <v>4429</v>
      </c>
      <c r="F38" s="42">
        <v>2326</v>
      </c>
      <c r="G38" s="101">
        <v>8773</v>
      </c>
      <c r="H38" s="43">
        <f t="shared" si="1"/>
        <v>11099</v>
      </c>
      <c r="I38" s="43">
        <f t="shared" si="2"/>
        <v>3331</v>
      </c>
      <c r="J38" s="43">
        <f t="shared" si="3"/>
        <v>12197</v>
      </c>
      <c r="K38" s="99">
        <f t="shared" si="4"/>
        <v>15528</v>
      </c>
      <c r="L38" s="42">
        <v>3311</v>
      </c>
    </row>
    <row r="39" spans="1:12" s="108" customFormat="1" ht="11.25" customHeight="1">
      <c r="A39" s="99" t="s">
        <v>42</v>
      </c>
      <c r="B39" s="42">
        <v>5135</v>
      </c>
      <c r="C39" s="42">
        <v>311</v>
      </c>
      <c r="D39" s="101">
        <v>2578</v>
      </c>
      <c r="E39" s="99">
        <f t="shared" si="0"/>
        <v>8024</v>
      </c>
      <c r="F39" s="42">
        <v>1000</v>
      </c>
      <c r="G39" s="101">
        <v>4246</v>
      </c>
      <c r="H39" s="43">
        <f t="shared" si="1"/>
        <v>5246</v>
      </c>
      <c r="I39" s="43">
        <f t="shared" si="2"/>
        <v>6446</v>
      </c>
      <c r="J39" s="43">
        <f t="shared" si="3"/>
        <v>6824</v>
      </c>
      <c r="K39" s="99">
        <f t="shared" si="4"/>
        <v>13270</v>
      </c>
      <c r="L39" s="42">
        <v>54316</v>
      </c>
    </row>
    <row r="40" spans="1:12" s="108" customFormat="1" ht="11.25" customHeight="1">
      <c r="A40" s="99" t="s">
        <v>43</v>
      </c>
      <c r="B40" s="42">
        <v>540</v>
      </c>
      <c r="C40" s="42">
        <v>1653</v>
      </c>
      <c r="D40" s="101">
        <v>16822</v>
      </c>
      <c r="E40" s="99">
        <f t="shared" si="0"/>
        <v>19015</v>
      </c>
      <c r="F40" s="42">
        <v>693</v>
      </c>
      <c r="G40" s="101">
        <v>4667</v>
      </c>
      <c r="H40" s="43">
        <f t="shared" si="1"/>
        <v>5360</v>
      </c>
      <c r="I40" s="43">
        <f t="shared" si="2"/>
        <v>2886</v>
      </c>
      <c r="J40" s="43">
        <f t="shared" si="3"/>
        <v>21489</v>
      </c>
      <c r="K40" s="99">
        <f t="shared" si="4"/>
        <v>24375</v>
      </c>
      <c r="L40" s="42">
        <v>179254</v>
      </c>
    </row>
    <row r="41" spans="1:12" s="108" customFormat="1" ht="11.25" customHeight="1">
      <c r="A41" s="99" t="s">
        <v>44</v>
      </c>
      <c r="B41" s="42">
        <v>9872</v>
      </c>
      <c r="C41" s="42">
        <v>26</v>
      </c>
      <c r="D41" s="101">
        <v>35287</v>
      </c>
      <c r="E41" s="99">
        <f t="shared" si="0"/>
        <v>45185</v>
      </c>
      <c r="F41" s="42">
        <v>41</v>
      </c>
      <c r="G41" s="101">
        <v>35</v>
      </c>
      <c r="H41" s="43">
        <f t="shared" si="1"/>
        <v>76</v>
      </c>
      <c r="I41" s="43">
        <f t="shared" si="2"/>
        <v>9939</v>
      </c>
      <c r="J41" s="43">
        <f t="shared" si="3"/>
        <v>35322</v>
      </c>
      <c r="K41" s="99">
        <f t="shared" si="4"/>
        <v>45261</v>
      </c>
      <c r="L41" s="42">
        <v>89275</v>
      </c>
    </row>
    <row r="42" spans="1:12" s="108" customFormat="1" ht="11.25" customHeight="1">
      <c r="A42" s="99" t="s">
        <v>45</v>
      </c>
      <c r="B42" s="42">
        <v>9</v>
      </c>
      <c r="C42" s="42">
        <v>194</v>
      </c>
      <c r="D42" s="101">
        <v>939</v>
      </c>
      <c r="E42" s="99">
        <f t="shared" si="0"/>
        <v>1142</v>
      </c>
      <c r="F42" s="42">
        <v>140</v>
      </c>
      <c r="G42" s="101">
        <v>428</v>
      </c>
      <c r="H42" s="43">
        <f t="shared" si="1"/>
        <v>568</v>
      </c>
      <c r="I42" s="43">
        <f t="shared" si="2"/>
        <v>343</v>
      </c>
      <c r="J42" s="43">
        <f t="shared" si="3"/>
        <v>1367</v>
      </c>
      <c r="K42" s="99">
        <f t="shared" si="4"/>
        <v>1710</v>
      </c>
      <c r="L42" s="42">
        <v>0</v>
      </c>
    </row>
    <row r="43" spans="1:12" s="108" customFormat="1" ht="11.25" customHeight="1">
      <c r="A43" s="99" t="s">
        <v>46</v>
      </c>
      <c r="B43" s="42">
        <v>70</v>
      </c>
      <c r="C43" s="42">
        <v>0</v>
      </c>
      <c r="D43" s="101">
        <v>1011</v>
      </c>
      <c r="E43" s="99">
        <f t="shared" si="0"/>
        <v>1081</v>
      </c>
      <c r="F43" s="42">
        <v>0</v>
      </c>
      <c r="G43" s="101">
        <v>198</v>
      </c>
      <c r="H43" s="43">
        <f t="shared" si="1"/>
        <v>198</v>
      </c>
      <c r="I43" s="43">
        <f t="shared" si="2"/>
        <v>70</v>
      </c>
      <c r="J43" s="43">
        <f t="shared" si="3"/>
        <v>1209</v>
      </c>
      <c r="K43" s="99">
        <f t="shared" si="4"/>
        <v>1279</v>
      </c>
      <c r="L43" s="42">
        <v>0</v>
      </c>
    </row>
    <row r="44" spans="1:12" s="108" customFormat="1" ht="11.25" customHeight="1">
      <c r="A44" s="99" t="s">
        <v>47</v>
      </c>
      <c r="B44" s="42">
        <v>2751</v>
      </c>
      <c r="C44" s="42">
        <v>6372</v>
      </c>
      <c r="D44" s="101">
        <v>68295</v>
      </c>
      <c r="E44" s="99">
        <f t="shared" si="0"/>
        <v>77418</v>
      </c>
      <c r="F44" s="42">
        <v>1356</v>
      </c>
      <c r="G44" s="101">
        <v>11536</v>
      </c>
      <c r="H44" s="43">
        <f t="shared" si="1"/>
        <v>12892</v>
      </c>
      <c r="I44" s="43">
        <f t="shared" si="2"/>
        <v>10479</v>
      </c>
      <c r="J44" s="43">
        <f t="shared" si="3"/>
        <v>79831</v>
      </c>
      <c r="K44" s="99">
        <f t="shared" si="4"/>
        <v>90310</v>
      </c>
      <c r="L44" s="42">
        <v>21343</v>
      </c>
    </row>
    <row r="45" spans="1:12" s="108" customFormat="1" ht="11.25" customHeight="1">
      <c r="A45" s="99" t="s">
        <v>48</v>
      </c>
      <c r="B45" s="42">
        <v>40980</v>
      </c>
      <c r="C45" s="42">
        <v>1719</v>
      </c>
      <c r="D45" s="101">
        <v>166335</v>
      </c>
      <c r="E45" s="99">
        <f t="shared" si="0"/>
        <v>209034</v>
      </c>
      <c r="F45" s="42">
        <v>34399</v>
      </c>
      <c r="G45" s="101">
        <v>109245</v>
      </c>
      <c r="H45" s="43">
        <f t="shared" si="1"/>
        <v>143644</v>
      </c>
      <c r="I45" s="43">
        <f t="shared" si="2"/>
        <v>77098</v>
      </c>
      <c r="J45" s="43">
        <f t="shared" si="3"/>
        <v>275580</v>
      </c>
      <c r="K45" s="99">
        <f t="shared" si="4"/>
        <v>352678</v>
      </c>
      <c r="L45" s="42">
        <v>967648</v>
      </c>
    </row>
    <row r="46" spans="1:12" s="108" customFormat="1" ht="11.25" customHeight="1">
      <c r="A46" s="99" t="s">
        <v>49</v>
      </c>
      <c r="B46" s="42">
        <v>1816</v>
      </c>
      <c r="C46" s="42">
        <v>153</v>
      </c>
      <c r="D46" s="101">
        <v>4836</v>
      </c>
      <c r="E46" s="99">
        <f t="shared" si="0"/>
        <v>6805</v>
      </c>
      <c r="F46" s="42">
        <v>1007</v>
      </c>
      <c r="G46" s="101">
        <v>16633</v>
      </c>
      <c r="H46" s="43">
        <f t="shared" si="1"/>
        <v>17640</v>
      </c>
      <c r="I46" s="43">
        <f t="shared" si="2"/>
        <v>2976</v>
      </c>
      <c r="J46" s="43">
        <f t="shared" si="3"/>
        <v>21469</v>
      </c>
      <c r="K46" s="99">
        <f t="shared" si="4"/>
        <v>24445</v>
      </c>
      <c r="L46" s="42">
        <v>1091</v>
      </c>
    </row>
    <row r="47" spans="1:12" s="108" customFormat="1" ht="11.25" customHeight="1">
      <c r="A47" s="99" t="s">
        <v>50</v>
      </c>
      <c r="B47" s="42">
        <v>0</v>
      </c>
      <c r="C47" s="42">
        <v>0</v>
      </c>
      <c r="D47" s="101">
        <v>0</v>
      </c>
      <c r="E47" s="99">
        <f t="shared" si="0"/>
        <v>0</v>
      </c>
      <c r="F47" s="42">
        <v>69</v>
      </c>
      <c r="G47" s="101">
        <v>394</v>
      </c>
      <c r="H47" s="43">
        <f t="shared" si="1"/>
        <v>463</v>
      </c>
      <c r="I47" s="43">
        <f t="shared" si="2"/>
        <v>69</v>
      </c>
      <c r="J47" s="43">
        <f t="shared" si="3"/>
        <v>394</v>
      </c>
      <c r="K47" s="99">
        <f t="shared" si="4"/>
        <v>463</v>
      </c>
      <c r="L47" s="42">
        <v>282</v>
      </c>
    </row>
    <row r="48" spans="1:12" s="108" customFormat="1" ht="11.25" customHeight="1">
      <c r="A48" s="99" t="s">
        <v>51</v>
      </c>
      <c r="B48" s="42">
        <v>18736</v>
      </c>
      <c r="C48" s="42">
        <v>7267</v>
      </c>
      <c r="D48" s="101">
        <v>109023</v>
      </c>
      <c r="E48" s="99">
        <f t="shared" si="0"/>
        <v>135026</v>
      </c>
      <c r="F48" s="42">
        <v>11308</v>
      </c>
      <c r="G48" s="101">
        <v>25322</v>
      </c>
      <c r="H48" s="43">
        <f t="shared" si="1"/>
        <v>36630</v>
      </c>
      <c r="I48" s="43">
        <f t="shared" si="2"/>
        <v>37311</v>
      </c>
      <c r="J48" s="43">
        <f t="shared" si="3"/>
        <v>134345</v>
      </c>
      <c r="K48" s="99">
        <f t="shared" si="4"/>
        <v>171656</v>
      </c>
      <c r="L48" s="42">
        <v>40609</v>
      </c>
    </row>
    <row r="49" spans="1:12" s="108" customFormat="1" ht="11.25" customHeight="1">
      <c r="A49" s="99" t="s">
        <v>52</v>
      </c>
      <c r="B49" s="42">
        <v>0</v>
      </c>
      <c r="C49" s="42">
        <v>12</v>
      </c>
      <c r="D49" s="101">
        <v>48</v>
      </c>
      <c r="E49" s="99">
        <f t="shared" si="0"/>
        <v>60</v>
      </c>
      <c r="F49" s="42">
        <v>8</v>
      </c>
      <c r="G49" s="101">
        <v>81</v>
      </c>
      <c r="H49" s="43">
        <f t="shared" si="1"/>
        <v>89</v>
      </c>
      <c r="I49" s="43">
        <f t="shared" si="2"/>
        <v>20</v>
      </c>
      <c r="J49" s="43">
        <f t="shared" si="3"/>
        <v>129</v>
      </c>
      <c r="K49" s="99">
        <f t="shared" si="4"/>
        <v>149</v>
      </c>
      <c r="L49" s="42">
        <v>0</v>
      </c>
    </row>
    <row r="50" spans="1:12" s="108" customFormat="1" ht="11.25" customHeight="1">
      <c r="A50" s="99" t="s">
        <v>53</v>
      </c>
      <c r="B50" s="42">
        <v>42585</v>
      </c>
      <c r="C50" s="42">
        <v>4848</v>
      </c>
      <c r="D50" s="101">
        <v>168655</v>
      </c>
      <c r="E50" s="99">
        <f t="shared" si="0"/>
        <v>216088</v>
      </c>
      <c r="F50" s="42">
        <v>2159</v>
      </c>
      <c r="G50" s="101">
        <v>8419</v>
      </c>
      <c r="H50" s="43">
        <f t="shared" si="1"/>
        <v>10578</v>
      </c>
      <c r="I50" s="43">
        <f t="shared" si="2"/>
        <v>49592</v>
      </c>
      <c r="J50" s="43">
        <f t="shared" si="3"/>
        <v>177074</v>
      </c>
      <c r="K50" s="99">
        <f t="shared" si="4"/>
        <v>226666</v>
      </c>
      <c r="L50" s="42">
        <v>261790</v>
      </c>
    </row>
    <row r="51" spans="1:12" s="108" customFormat="1" ht="11.25" customHeight="1">
      <c r="A51" s="99" t="s">
        <v>54</v>
      </c>
      <c r="B51" s="42">
        <v>99</v>
      </c>
      <c r="C51" s="42">
        <v>285</v>
      </c>
      <c r="D51" s="101">
        <v>1299</v>
      </c>
      <c r="E51" s="99">
        <f t="shared" si="0"/>
        <v>1683</v>
      </c>
      <c r="F51" s="42">
        <v>657</v>
      </c>
      <c r="G51" s="101">
        <v>1923</v>
      </c>
      <c r="H51" s="43">
        <f t="shared" si="1"/>
        <v>2580</v>
      </c>
      <c r="I51" s="43">
        <f t="shared" si="2"/>
        <v>1041</v>
      </c>
      <c r="J51" s="43">
        <f t="shared" si="3"/>
        <v>3222</v>
      </c>
      <c r="K51" s="99">
        <f t="shared" si="4"/>
        <v>4263</v>
      </c>
      <c r="L51" s="42">
        <v>660</v>
      </c>
    </row>
    <row r="52" spans="1:12" s="108" customFormat="1" ht="11.25" customHeight="1">
      <c r="A52" s="99" t="s">
        <v>55</v>
      </c>
      <c r="B52" s="42">
        <v>0</v>
      </c>
      <c r="C52" s="42">
        <v>0</v>
      </c>
      <c r="D52" s="101">
        <v>0</v>
      </c>
      <c r="E52" s="99">
        <f t="shared" si="0"/>
        <v>0</v>
      </c>
      <c r="F52" s="42">
        <v>0</v>
      </c>
      <c r="G52" s="101">
        <v>0</v>
      </c>
      <c r="H52" s="43">
        <f t="shared" si="1"/>
        <v>0</v>
      </c>
      <c r="I52" s="43">
        <f t="shared" si="2"/>
        <v>0</v>
      </c>
      <c r="J52" s="43">
        <f t="shared" si="3"/>
        <v>0</v>
      </c>
      <c r="K52" s="99">
        <f t="shared" si="4"/>
        <v>0</v>
      </c>
      <c r="L52" s="42">
        <v>0</v>
      </c>
    </row>
    <row r="53" spans="1:12" s="108" customFormat="1" ht="11.25" customHeight="1">
      <c r="A53" s="99" t="s">
        <v>56</v>
      </c>
      <c r="B53" s="42">
        <v>0</v>
      </c>
      <c r="C53" s="42">
        <v>0</v>
      </c>
      <c r="D53" s="101">
        <v>26</v>
      </c>
      <c r="E53" s="99">
        <f t="shared" si="0"/>
        <v>26</v>
      </c>
      <c r="F53" s="42">
        <v>0</v>
      </c>
      <c r="G53" s="101">
        <v>47</v>
      </c>
      <c r="H53" s="43">
        <f t="shared" si="1"/>
        <v>47</v>
      </c>
      <c r="I53" s="43">
        <f t="shared" si="2"/>
        <v>0</v>
      </c>
      <c r="J53" s="43">
        <f t="shared" si="3"/>
        <v>73</v>
      </c>
      <c r="K53" s="99">
        <f t="shared" si="4"/>
        <v>73</v>
      </c>
      <c r="L53" s="42">
        <v>252</v>
      </c>
    </row>
    <row r="54" spans="1:12" s="108" customFormat="1" ht="11.25" customHeight="1">
      <c r="A54" s="99" t="s">
        <v>57</v>
      </c>
      <c r="B54" s="42">
        <v>18974</v>
      </c>
      <c r="C54" s="42">
        <v>22604</v>
      </c>
      <c r="D54" s="101">
        <v>169618</v>
      </c>
      <c r="E54" s="99">
        <f t="shared" si="0"/>
        <v>211196</v>
      </c>
      <c r="F54" s="42">
        <v>11552</v>
      </c>
      <c r="G54" s="101">
        <v>41160</v>
      </c>
      <c r="H54" s="43">
        <f t="shared" si="1"/>
        <v>52712</v>
      </c>
      <c r="I54" s="43">
        <f t="shared" si="2"/>
        <v>53130</v>
      </c>
      <c r="J54" s="43">
        <f t="shared" si="3"/>
        <v>210778</v>
      </c>
      <c r="K54" s="99">
        <f t="shared" si="4"/>
        <v>263908</v>
      </c>
      <c r="L54" s="42">
        <v>96021</v>
      </c>
    </row>
    <row r="55" spans="1:12" s="108" customFormat="1" ht="11.25" customHeight="1">
      <c r="A55" s="99" t="s">
        <v>58</v>
      </c>
      <c r="B55" s="42">
        <v>2201</v>
      </c>
      <c r="C55" s="42">
        <v>650</v>
      </c>
      <c r="D55" s="101">
        <v>10986</v>
      </c>
      <c r="E55" s="99">
        <f t="shared" si="0"/>
        <v>13837</v>
      </c>
      <c r="F55" s="42">
        <v>354</v>
      </c>
      <c r="G55" s="101">
        <v>1811</v>
      </c>
      <c r="H55" s="43">
        <f t="shared" si="1"/>
        <v>2165</v>
      </c>
      <c r="I55" s="43">
        <f t="shared" si="2"/>
        <v>3205</v>
      </c>
      <c r="J55" s="43">
        <f t="shared" si="3"/>
        <v>12797</v>
      </c>
      <c r="K55" s="99">
        <f t="shared" si="4"/>
        <v>16002</v>
      </c>
      <c r="L55" s="42">
        <v>15230</v>
      </c>
    </row>
    <row r="56" spans="1:12" s="108" customFormat="1" ht="11.25" customHeight="1">
      <c r="A56" s="99" t="s">
        <v>59</v>
      </c>
      <c r="B56" s="42">
        <v>5334</v>
      </c>
      <c r="C56" s="42">
        <v>19064</v>
      </c>
      <c r="D56" s="101">
        <v>94033</v>
      </c>
      <c r="E56" s="99">
        <f t="shared" si="0"/>
        <v>118431</v>
      </c>
      <c r="F56" s="42">
        <v>2391</v>
      </c>
      <c r="G56" s="101">
        <v>12867</v>
      </c>
      <c r="H56" s="43">
        <f t="shared" si="1"/>
        <v>15258</v>
      </c>
      <c r="I56" s="43">
        <f t="shared" si="2"/>
        <v>26789</v>
      </c>
      <c r="J56" s="43">
        <f t="shared" si="3"/>
        <v>106900</v>
      </c>
      <c r="K56" s="99">
        <f t="shared" si="4"/>
        <v>133689</v>
      </c>
      <c r="L56" s="42">
        <v>45146</v>
      </c>
    </row>
    <row r="57" spans="1:12" s="108" customFormat="1" ht="11.25" customHeight="1">
      <c r="A57" s="99" t="s">
        <v>60</v>
      </c>
      <c r="B57" s="42">
        <v>315236</v>
      </c>
      <c r="C57" s="42">
        <v>3773</v>
      </c>
      <c r="D57" s="101">
        <v>1223323</v>
      </c>
      <c r="E57" s="99">
        <f t="shared" si="0"/>
        <v>1542332</v>
      </c>
      <c r="F57" s="42">
        <v>46831</v>
      </c>
      <c r="G57" s="101">
        <v>127668</v>
      </c>
      <c r="H57" s="43">
        <f t="shared" si="1"/>
        <v>174499</v>
      </c>
      <c r="I57" s="43">
        <f t="shared" si="2"/>
        <v>365840</v>
      </c>
      <c r="J57" s="43">
        <f t="shared" si="3"/>
        <v>1350991</v>
      </c>
      <c r="K57" s="99">
        <f t="shared" si="4"/>
        <v>1716831</v>
      </c>
      <c r="L57" s="42">
        <v>2561119</v>
      </c>
    </row>
    <row r="58" spans="1:12" s="108" customFormat="1" ht="11.25" customHeight="1">
      <c r="A58" s="99" t="s">
        <v>61</v>
      </c>
      <c r="B58" s="42">
        <v>40380</v>
      </c>
      <c r="C58" s="42">
        <v>87004</v>
      </c>
      <c r="D58" s="101">
        <v>611955</v>
      </c>
      <c r="E58" s="99">
        <f t="shared" si="0"/>
        <v>739339</v>
      </c>
      <c r="F58" s="42">
        <v>28722</v>
      </c>
      <c r="G58" s="101">
        <v>123243</v>
      </c>
      <c r="H58" s="43">
        <f t="shared" si="1"/>
        <v>151965</v>
      </c>
      <c r="I58" s="43">
        <f t="shared" si="2"/>
        <v>156106</v>
      </c>
      <c r="J58" s="43">
        <f t="shared" si="3"/>
        <v>735198</v>
      </c>
      <c r="K58" s="99">
        <f t="shared" si="4"/>
        <v>891304</v>
      </c>
      <c r="L58" s="42">
        <v>1036910</v>
      </c>
    </row>
    <row r="59" spans="1:12" s="108" customFormat="1" ht="11.25" customHeight="1">
      <c r="A59" s="99" t="s">
        <v>62</v>
      </c>
      <c r="B59" s="42">
        <v>297</v>
      </c>
      <c r="C59" s="42">
        <v>357</v>
      </c>
      <c r="D59" s="101">
        <v>2620</v>
      </c>
      <c r="E59" s="99">
        <f t="shared" si="0"/>
        <v>3274</v>
      </c>
      <c r="F59" s="42">
        <v>95</v>
      </c>
      <c r="G59" s="101">
        <v>2793</v>
      </c>
      <c r="H59" s="43">
        <f t="shared" si="1"/>
        <v>2888</v>
      </c>
      <c r="I59" s="43">
        <f t="shared" si="2"/>
        <v>749</v>
      </c>
      <c r="J59" s="43">
        <f t="shared" si="3"/>
        <v>5413</v>
      </c>
      <c r="K59" s="99">
        <f t="shared" si="4"/>
        <v>6162</v>
      </c>
      <c r="L59" s="42">
        <v>872</v>
      </c>
    </row>
    <row r="60" spans="1:12" s="108" customFormat="1" ht="11.25" customHeight="1">
      <c r="A60" s="99" t="s">
        <v>63</v>
      </c>
      <c r="B60" s="42">
        <v>780</v>
      </c>
      <c r="C60" s="42">
        <v>19</v>
      </c>
      <c r="D60" s="101">
        <v>2619</v>
      </c>
      <c r="E60" s="99">
        <f t="shared" si="0"/>
        <v>3418</v>
      </c>
      <c r="F60" s="42">
        <v>169</v>
      </c>
      <c r="G60" s="101">
        <v>577</v>
      </c>
      <c r="H60" s="43">
        <f t="shared" si="1"/>
        <v>746</v>
      </c>
      <c r="I60" s="43">
        <f t="shared" si="2"/>
        <v>968</v>
      </c>
      <c r="J60" s="43">
        <f t="shared" si="3"/>
        <v>3196</v>
      </c>
      <c r="K60" s="99">
        <f t="shared" si="4"/>
        <v>4164</v>
      </c>
      <c r="L60" s="42">
        <v>5132</v>
      </c>
    </row>
    <row r="61" spans="1:12" s="108" customFormat="1" ht="11.25" customHeight="1">
      <c r="A61" s="99" t="s">
        <v>64</v>
      </c>
      <c r="B61" s="42">
        <v>30693</v>
      </c>
      <c r="C61" s="42">
        <v>13</v>
      </c>
      <c r="D61" s="101">
        <v>106847</v>
      </c>
      <c r="E61" s="99">
        <f t="shared" si="0"/>
        <v>137553</v>
      </c>
      <c r="F61" s="42">
        <v>1159</v>
      </c>
      <c r="G61" s="101">
        <v>6118</v>
      </c>
      <c r="H61" s="43">
        <f t="shared" si="1"/>
        <v>7277</v>
      </c>
      <c r="I61" s="43">
        <f t="shared" si="2"/>
        <v>31865</v>
      </c>
      <c r="J61" s="43">
        <f t="shared" si="3"/>
        <v>112965</v>
      </c>
      <c r="K61" s="99">
        <f t="shared" si="4"/>
        <v>144830</v>
      </c>
      <c r="L61" s="42">
        <v>208015</v>
      </c>
    </row>
    <row r="62" spans="1:12" s="108" customFormat="1" ht="11.25" customHeight="1">
      <c r="A62" s="99" t="s">
        <v>65</v>
      </c>
      <c r="B62" s="42">
        <v>247</v>
      </c>
      <c r="C62" s="42">
        <v>113</v>
      </c>
      <c r="D62" s="101">
        <v>1307</v>
      </c>
      <c r="E62" s="99">
        <f t="shared" si="0"/>
        <v>1667</v>
      </c>
      <c r="F62" s="42">
        <v>143</v>
      </c>
      <c r="G62" s="101">
        <v>451</v>
      </c>
      <c r="H62" s="43">
        <f t="shared" si="1"/>
        <v>594</v>
      </c>
      <c r="I62" s="43">
        <f t="shared" si="2"/>
        <v>503</v>
      </c>
      <c r="J62" s="43">
        <f t="shared" si="3"/>
        <v>1758</v>
      </c>
      <c r="K62" s="99">
        <f t="shared" si="4"/>
        <v>2261</v>
      </c>
      <c r="L62" s="42">
        <v>77</v>
      </c>
    </row>
    <row r="63" spans="1:12" s="108" customFormat="1" ht="11.25" customHeight="1">
      <c r="A63" s="99" t="s">
        <v>66</v>
      </c>
      <c r="B63" s="42">
        <v>6855</v>
      </c>
      <c r="C63" s="42">
        <v>116</v>
      </c>
      <c r="D63" s="101">
        <v>21182</v>
      </c>
      <c r="E63" s="99">
        <f t="shared" si="0"/>
        <v>28153</v>
      </c>
      <c r="F63" s="42">
        <v>2174</v>
      </c>
      <c r="G63" s="101">
        <v>6501</v>
      </c>
      <c r="H63" s="43">
        <f t="shared" si="1"/>
        <v>8675</v>
      </c>
      <c r="I63" s="43">
        <f t="shared" si="2"/>
        <v>9145</v>
      </c>
      <c r="J63" s="43">
        <f t="shared" si="3"/>
        <v>27683</v>
      </c>
      <c r="K63" s="99">
        <f t="shared" si="4"/>
        <v>36828</v>
      </c>
      <c r="L63" s="42">
        <v>21654</v>
      </c>
    </row>
    <row r="64" spans="1:12" s="108" customFormat="1" ht="11.25" customHeight="1">
      <c r="A64" s="99" t="s">
        <v>67</v>
      </c>
      <c r="B64" s="42">
        <v>459</v>
      </c>
      <c r="C64" s="42">
        <v>502</v>
      </c>
      <c r="D64" s="101">
        <v>8472</v>
      </c>
      <c r="E64" s="99">
        <f t="shared" si="0"/>
        <v>9433</v>
      </c>
      <c r="F64" s="42">
        <v>626</v>
      </c>
      <c r="G64" s="101">
        <v>2671</v>
      </c>
      <c r="H64" s="43">
        <f t="shared" si="1"/>
        <v>3297</v>
      </c>
      <c r="I64" s="43">
        <f t="shared" si="2"/>
        <v>1587</v>
      </c>
      <c r="J64" s="43">
        <f t="shared" si="3"/>
        <v>11143</v>
      </c>
      <c r="K64" s="99">
        <f t="shared" si="4"/>
        <v>12730</v>
      </c>
      <c r="L64" s="42">
        <v>5170</v>
      </c>
    </row>
    <row r="65" spans="1:12" s="108" customFormat="1" ht="11.25" customHeight="1">
      <c r="A65" s="99" t="s">
        <v>68</v>
      </c>
      <c r="B65" s="42">
        <v>6355</v>
      </c>
      <c r="C65" s="42">
        <v>735</v>
      </c>
      <c r="D65" s="101">
        <v>29608</v>
      </c>
      <c r="E65" s="99">
        <f t="shared" si="0"/>
        <v>36698</v>
      </c>
      <c r="F65" s="42">
        <v>1557</v>
      </c>
      <c r="G65" s="101">
        <v>6007</v>
      </c>
      <c r="H65" s="43">
        <f t="shared" si="1"/>
        <v>7564</v>
      </c>
      <c r="I65" s="43">
        <f t="shared" si="2"/>
        <v>8647</v>
      </c>
      <c r="J65" s="43">
        <f t="shared" si="3"/>
        <v>35615</v>
      </c>
      <c r="K65" s="99">
        <f t="shared" si="4"/>
        <v>44262</v>
      </c>
      <c r="L65" s="42">
        <v>66301</v>
      </c>
    </row>
    <row r="66" spans="1:12" s="108" customFormat="1" ht="11.25" customHeight="1">
      <c r="A66" s="99" t="s">
        <v>69</v>
      </c>
      <c r="B66" s="42">
        <v>2622</v>
      </c>
      <c r="C66" s="42">
        <v>1189</v>
      </c>
      <c r="D66" s="101">
        <v>10894</v>
      </c>
      <c r="E66" s="99">
        <f t="shared" si="0"/>
        <v>14705</v>
      </c>
      <c r="F66" s="42">
        <v>3997</v>
      </c>
      <c r="G66" s="101">
        <v>12434</v>
      </c>
      <c r="H66" s="43">
        <f t="shared" si="1"/>
        <v>16431</v>
      </c>
      <c r="I66" s="43">
        <f t="shared" si="2"/>
        <v>7808</v>
      </c>
      <c r="J66" s="43">
        <f t="shared" si="3"/>
        <v>23328</v>
      </c>
      <c r="K66" s="99">
        <f t="shared" si="4"/>
        <v>31136</v>
      </c>
      <c r="L66" s="42">
        <v>31570</v>
      </c>
    </row>
    <row r="67" spans="1:12" s="108" customFormat="1" ht="11.25" customHeight="1">
      <c r="A67" s="99" t="s">
        <v>70</v>
      </c>
      <c r="B67" s="42">
        <v>34</v>
      </c>
      <c r="C67" s="42">
        <v>126</v>
      </c>
      <c r="D67" s="101">
        <v>728</v>
      </c>
      <c r="E67" s="99">
        <f t="shared" si="0"/>
        <v>888</v>
      </c>
      <c r="F67" s="42">
        <v>381</v>
      </c>
      <c r="G67" s="101">
        <v>8785</v>
      </c>
      <c r="H67" s="43">
        <f t="shared" si="1"/>
        <v>9166</v>
      </c>
      <c r="I67" s="43">
        <f t="shared" si="2"/>
        <v>541</v>
      </c>
      <c r="J67" s="43">
        <f t="shared" si="3"/>
        <v>9513</v>
      </c>
      <c r="K67" s="99">
        <f t="shared" si="4"/>
        <v>10054</v>
      </c>
      <c r="L67" s="42">
        <v>1314</v>
      </c>
    </row>
    <row r="68" spans="1:12" s="108" customFormat="1" ht="11.25" customHeight="1">
      <c r="A68" s="99" t="s">
        <v>71</v>
      </c>
      <c r="B68" s="42">
        <v>100684</v>
      </c>
      <c r="C68" s="42">
        <v>5176</v>
      </c>
      <c r="D68" s="101">
        <v>274242</v>
      </c>
      <c r="E68" s="99">
        <f t="shared" si="0"/>
        <v>380102</v>
      </c>
      <c r="F68" s="42">
        <v>7493</v>
      </c>
      <c r="G68" s="101">
        <v>23913</v>
      </c>
      <c r="H68" s="43">
        <f t="shared" si="1"/>
        <v>31406</v>
      </c>
      <c r="I68" s="43">
        <f t="shared" si="2"/>
        <v>113353</v>
      </c>
      <c r="J68" s="43">
        <f t="shared" si="3"/>
        <v>298155</v>
      </c>
      <c r="K68" s="99">
        <f t="shared" si="4"/>
        <v>411508</v>
      </c>
      <c r="L68" s="42">
        <v>321407</v>
      </c>
    </row>
    <row r="69" spans="1:12" s="108" customFormat="1" ht="11.25" customHeight="1">
      <c r="A69" s="99" t="s">
        <v>72</v>
      </c>
      <c r="B69" s="42">
        <v>854</v>
      </c>
      <c r="C69" s="42">
        <v>19</v>
      </c>
      <c r="D69" s="101">
        <v>2861</v>
      </c>
      <c r="E69" s="99">
        <f t="shared" si="0"/>
        <v>3734</v>
      </c>
      <c r="F69" s="42">
        <v>1992</v>
      </c>
      <c r="G69" s="101">
        <v>7553</v>
      </c>
      <c r="H69" s="43">
        <f t="shared" si="1"/>
        <v>9545</v>
      </c>
      <c r="I69" s="43">
        <f t="shared" si="2"/>
        <v>2865</v>
      </c>
      <c r="J69" s="43">
        <f t="shared" si="3"/>
        <v>10414</v>
      </c>
      <c r="K69" s="99">
        <f t="shared" si="4"/>
        <v>13279</v>
      </c>
      <c r="L69" s="42">
        <v>3791</v>
      </c>
    </row>
    <row r="70" spans="1:12" s="108" customFormat="1" ht="11.25" customHeight="1">
      <c r="A70" s="99" t="s">
        <v>73</v>
      </c>
      <c r="B70" s="42">
        <v>5605</v>
      </c>
      <c r="C70" s="42">
        <v>1790</v>
      </c>
      <c r="D70" s="101">
        <v>32977</v>
      </c>
      <c r="E70" s="99">
        <f t="shared" si="0"/>
        <v>40372</v>
      </c>
      <c r="F70" s="42">
        <v>900</v>
      </c>
      <c r="G70" s="101">
        <v>3950</v>
      </c>
      <c r="H70" s="43">
        <f t="shared" si="1"/>
        <v>4850</v>
      </c>
      <c r="I70" s="43">
        <f t="shared" si="2"/>
        <v>8295</v>
      </c>
      <c r="J70" s="43">
        <f t="shared" si="3"/>
        <v>36927</v>
      </c>
      <c r="K70" s="99">
        <f t="shared" si="4"/>
        <v>45222</v>
      </c>
      <c r="L70" s="42">
        <v>3331</v>
      </c>
    </row>
    <row r="71" spans="1:12" s="108" customFormat="1" ht="11.25" customHeight="1">
      <c r="A71" s="99" t="s">
        <v>74</v>
      </c>
      <c r="B71" s="42">
        <v>10154</v>
      </c>
      <c r="C71" s="42">
        <v>1018</v>
      </c>
      <c r="D71" s="101">
        <v>37263</v>
      </c>
      <c r="E71" s="99">
        <f t="shared" si="0"/>
        <v>48435</v>
      </c>
      <c r="F71" s="42">
        <v>766</v>
      </c>
      <c r="G71" s="101">
        <v>18116</v>
      </c>
      <c r="H71" s="43">
        <f t="shared" si="1"/>
        <v>18882</v>
      </c>
      <c r="I71" s="43">
        <f t="shared" si="2"/>
        <v>11938</v>
      </c>
      <c r="J71" s="43">
        <f t="shared" si="3"/>
        <v>55379</v>
      </c>
      <c r="K71" s="99">
        <f t="shared" si="4"/>
        <v>67317</v>
      </c>
      <c r="L71" s="42">
        <v>7491</v>
      </c>
    </row>
    <row r="72" spans="1:12" s="108" customFormat="1" ht="11.25" customHeight="1">
      <c r="A72" s="99" t="s">
        <v>75</v>
      </c>
      <c r="B72" s="42">
        <v>1</v>
      </c>
      <c r="C72" s="42">
        <v>111</v>
      </c>
      <c r="D72" s="101">
        <v>562</v>
      </c>
      <c r="E72" s="99">
        <f t="shared" si="0"/>
        <v>674</v>
      </c>
      <c r="F72" s="42">
        <v>0</v>
      </c>
      <c r="G72" s="101">
        <v>0</v>
      </c>
      <c r="H72" s="43">
        <f t="shared" si="1"/>
        <v>0</v>
      </c>
      <c r="I72" s="43">
        <f t="shared" si="2"/>
        <v>112</v>
      </c>
      <c r="J72" s="43">
        <f t="shared" si="3"/>
        <v>562</v>
      </c>
      <c r="K72" s="99">
        <f t="shared" si="4"/>
        <v>674</v>
      </c>
      <c r="L72" s="42">
        <v>35</v>
      </c>
    </row>
    <row r="73" spans="1:12" s="108" customFormat="1" ht="11.25" customHeight="1">
      <c r="A73" s="99" t="s">
        <v>76</v>
      </c>
      <c r="B73" s="42">
        <v>61156</v>
      </c>
      <c r="C73" s="42">
        <v>4209</v>
      </c>
      <c r="D73" s="101">
        <v>231227</v>
      </c>
      <c r="E73" s="99">
        <f t="shared" si="0"/>
        <v>296592</v>
      </c>
      <c r="F73" s="42">
        <v>4335</v>
      </c>
      <c r="G73" s="101">
        <v>23961</v>
      </c>
      <c r="H73" s="43">
        <f t="shared" si="1"/>
        <v>28296</v>
      </c>
      <c r="I73" s="43">
        <f t="shared" si="2"/>
        <v>69700</v>
      </c>
      <c r="J73" s="43">
        <f t="shared" si="3"/>
        <v>255188</v>
      </c>
      <c r="K73" s="99">
        <f t="shared" si="4"/>
        <v>324888</v>
      </c>
      <c r="L73" s="42">
        <v>408478</v>
      </c>
    </row>
    <row r="74" spans="1:12" s="108" customFormat="1" ht="11.25" customHeight="1">
      <c r="A74" s="99" t="s">
        <v>77</v>
      </c>
      <c r="B74" s="42">
        <v>0</v>
      </c>
      <c r="C74" s="42">
        <v>0</v>
      </c>
      <c r="D74" s="101">
        <v>0</v>
      </c>
      <c r="E74" s="99">
        <f t="shared" si="0"/>
        <v>0</v>
      </c>
      <c r="F74" s="42">
        <v>0</v>
      </c>
      <c r="G74" s="101">
        <v>0</v>
      </c>
      <c r="H74" s="43">
        <f t="shared" si="1"/>
        <v>0</v>
      </c>
      <c r="I74" s="43">
        <f t="shared" si="2"/>
        <v>0</v>
      </c>
      <c r="J74" s="43">
        <f t="shared" si="3"/>
        <v>0</v>
      </c>
      <c r="K74" s="99">
        <f t="shared" si="4"/>
        <v>0</v>
      </c>
      <c r="L74" s="42">
        <v>0</v>
      </c>
    </row>
    <row r="75" spans="1:12" s="108" customFormat="1" ht="11.25" customHeight="1">
      <c r="A75" s="99" t="s">
        <v>78</v>
      </c>
      <c r="B75" s="42">
        <v>142759</v>
      </c>
      <c r="C75" s="42">
        <v>0</v>
      </c>
      <c r="D75" s="101">
        <v>417234</v>
      </c>
      <c r="E75" s="99">
        <f t="shared" si="0"/>
        <v>559993</v>
      </c>
      <c r="F75" s="42">
        <v>265</v>
      </c>
      <c r="G75" s="101">
        <v>889</v>
      </c>
      <c r="H75" s="43">
        <f t="shared" si="1"/>
        <v>1154</v>
      </c>
      <c r="I75" s="43">
        <f t="shared" si="2"/>
        <v>143024</v>
      </c>
      <c r="J75" s="43">
        <f t="shared" si="3"/>
        <v>418123</v>
      </c>
      <c r="K75" s="99">
        <f t="shared" si="4"/>
        <v>561147</v>
      </c>
      <c r="L75" s="42">
        <v>6163332</v>
      </c>
    </row>
    <row r="76" spans="1:12" s="108" customFormat="1" ht="11.25" customHeight="1">
      <c r="A76" s="99" t="s">
        <v>79</v>
      </c>
      <c r="B76" s="42">
        <v>209</v>
      </c>
      <c r="C76" s="42">
        <v>98</v>
      </c>
      <c r="D76" s="101">
        <v>914</v>
      </c>
      <c r="E76" s="99">
        <f t="shared" si="0"/>
        <v>1221</v>
      </c>
      <c r="F76" s="42">
        <v>8</v>
      </c>
      <c r="G76" s="101">
        <v>11</v>
      </c>
      <c r="H76" s="43">
        <f t="shared" si="1"/>
        <v>19</v>
      </c>
      <c r="I76" s="43">
        <f t="shared" si="2"/>
        <v>315</v>
      </c>
      <c r="J76" s="43">
        <f t="shared" si="3"/>
        <v>925</v>
      </c>
      <c r="K76" s="99">
        <f t="shared" si="4"/>
        <v>1240</v>
      </c>
      <c r="L76" s="42">
        <v>565</v>
      </c>
    </row>
    <row r="77" spans="1:12" s="108" customFormat="1" ht="11.25" customHeight="1">
      <c r="A77" s="99" t="s">
        <v>80</v>
      </c>
      <c r="B77" s="42">
        <v>290</v>
      </c>
      <c r="C77" s="42">
        <v>540</v>
      </c>
      <c r="D77" s="101">
        <v>2451</v>
      </c>
      <c r="E77" s="99">
        <f t="shared" si="0"/>
        <v>3281</v>
      </c>
      <c r="F77" s="42">
        <v>444</v>
      </c>
      <c r="G77" s="101">
        <v>262</v>
      </c>
      <c r="H77" s="43">
        <f t="shared" si="1"/>
        <v>706</v>
      </c>
      <c r="I77" s="43">
        <f t="shared" si="2"/>
        <v>1274</v>
      </c>
      <c r="J77" s="43">
        <f t="shared" si="3"/>
        <v>2713</v>
      </c>
      <c r="K77" s="99">
        <f t="shared" si="4"/>
        <v>3987</v>
      </c>
      <c r="L77" s="42">
        <v>2140</v>
      </c>
    </row>
    <row r="78" spans="1:12" s="108" customFormat="1" ht="11.25" customHeight="1">
      <c r="A78" s="99" t="s">
        <v>81</v>
      </c>
      <c r="B78" s="42">
        <v>373</v>
      </c>
      <c r="C78" s="42">
        <v>0</v>
      </c>
      <c r="D78" s="101">
        <v>1386</v>
      </c>
      <c r="E78" s="99">
        <f t="shared" si="0"/>
        <v>1759</v>
      </c>
      <c r="F78" s="42">
        <v>47</v>
      </c>
      <c r="G78" s="101">
        <v>411</v>
      </c>
      <c r="H78" s="43">
        <f t="shared" si="1"/>
        <v>458</v>
      </c>
      <c r="I78" s="43">
        <f t="shared" si="2"/>
        <v>420</v>
      </c>
      <c r="J78" s="43">
        <f t="shared" si="3"/>
        <v>1797</v>
      </c>
      <c r="K78" s="99">
        <f t="shared" si="4"/>
        <v>2217</v>
      </c>
      <c r="L78" s="42">
        <v>0</v>
      </c>
    </row>
    <row r="79" spans="1:12" s="108" customFormat="1" ht="11.25" customHeight="1">
      <c r="A79" s="99" t="s">
        <v>82</v>
      </c>
      <c r="B79" s="42">
        <v>0</v>
      </c>
      <c r="C79" s="42">
        <v>99</v>
      </c>
      <c r="D79" s="101">
        <v>518</v>
      </c>
      <c r="E79" s="99">
        <f t="shared" si="0"/>
        <v>617</v>
      </c>
      <c r="F79" s="42">
        <v>85</v>
      </c>
      <c r="G79" s="101">
        <v>226</v>
      </c>
      <c r="H79" s="43">
        <f t="shared" si="1"/>
        <v>311</v>
      </c>
      <c r="I79" s="43">
        <f t="shared" si="2"/>
        <v>184</v>
      </c>
      <c r="J79" s="43">
        <f t="shared" si="3"/>
        <v>744</v>
      </c>
      <c r="K79" s="99">
        <f t="shared" si="4"/>
        <v>928</v>
      </c>
      <c r="L79" s="42">
        <v>0</v>
      </c>
    </row>
    <row r="80" spans="1:12" s="108" customFormat="1" ht="11.25" customHeight="1">
      <c r="A80" s="99" t="s">
        <v>83</v>
      </c>
      <c r="B80" s="42">
        <v>0</v>
      </c>
      <c r="C80" s="42">
        <v>0</v>
      </c>
      <c r="D80" s="101">
        <v>0</v>
      </c>
      <c r="E80" s="99">
        <f t="shared" si="0"/>
        <v>0</v>
      </c>
      <c r="F80" s="42">
        <v>0</v>
      </c>
      <c r="G80" s="101">
        <v>0</v>
      </c>
      <c r="H80" s="43">
        <f t="shared" si="1"/>
        <v>0</v>
      </c>
      <c r="I80" s="43">
        <f t="shared" si="2"/>
        <v>0</v>
      </c>
      <c r="J80" s="43">
        <f t="shared" si="3"/>
        <v>0</v>
      </c>
      <c r="K80" s="99">
        <f t="shared" si="4"/>
        <v>0</v>
      </c>
      <c r="L80" s="42">
        <v>0</v>
      </c>
    </row>
    <row r="81" spans="1:12" s="108" customFormat="1" ht="11.25" customHeight="1">
      <c r="A81" s="99" t="s">
        <v>84</v>
      </c>
      <c r="B81" s="42">
        <v>2064</v>
      </c>
      <c r="C81" s="42">
        <v>0</v>
      </c>
      <c r="D81" s="101">
        <v>2968</v>
      </c>
      <c r="E81" s="99">
        <f t="shared" si="0"/>
        <v>5032</v>
      </c>
      <c r="F81" s="42">
        <v>968</v>
      </c>
      <c r="G81" s="101">
        <v>3237</v>
      </c>
      <c r="H81" s="43">
        <f t="shared" si="1"/>
        <v>4205</v>
      </c>
      <c r="I81" s="43">
        <f t="shared" si="2"/>
        <v>3032</v>
      </c>
      <c r="J81" s="43">
        <f t="shared" si="3"/>
        <v>6205</v>
      </c>
      <c r="K81" s="99">
        <f t="shared" si="4"/>
        <v>9237</v>
      </c>
      <c r="L81" s="42">
        <v>974</v>
      </c>
    </row>
    <row r="82" spans="1:12" s="108" customFormat="1" ht="11.25" customHeight="1">
      <c r="A82" s="99" t="s">
        <v>85</v>
      </c>
      <c r="B82" s="42">
        <v>5554</v>
      </c>
      <c r="C82" s="42">
        <v>138</v>
      </c>
      <c r="D82" s="101">
        <v>20411</v>
      </c>
      <c r="E82" s="99">
        <f t="shared" si="0"/>
        <v>26103</v>
      </c>
      <c r="F82" s="42">
        <v>407</v>
      </c>
      <c r="G82" s="101">
        <v>613</v>
      </c>
      <c r="H82" s="43">
        <f t="shared" si="1"/>
        <v>1020</v>
      </c>
      <c r="I82" s="43">
        <f t="shared" si="2"/>
        <v>6099</v>
      </c>
      <c r="J82" s="43">
        <f t="shared" si="3"/>
        <v>21024</v>
      </c>
      <c r="K82" s="99">
        <f t="shared" si="4"/>
        <v>27123</v>
      </c>
      <c r="L82" s="42">
        <v>72007</v>
      </c>
    </row>
    <row r="83" spans="1:12" s="108" customFormat="1" ht="11.25" customHeight="1">
      <c r="A83" s="99" t="s">
        <v>86</v>
      </c>
      <c r="B83" s="42">
        <v>287</v>
      </c>
      <c r="C83" s="42">
        <v>355</v>
      </c>
      <c r="D83" s="101">
        <v>2445</v>
      </c>
      <c r="E83" s="99">
        <f t="shared" si="0"/>
        <v>3087</v>
      </c>
      <c r="F83" s="42">
        <v>9772</v>
      </c>
      <c r="G83" s="101">
        <v>35370</v>
      </c>
      <c r="H83" s="43">
        <f t="shared" si="1"/>
        <v>45142</v>
      </c>
      <c r="I83" s="43">
        <f t="shared" si="2"/>
        <v>10414</v>
      </c>
      <c r="J83" s="43">
        <f t="shared" si="3"/>
        <v>37815</v>
      </c>
      <c r="K83" s="99">
        <f t="shared" si="4"/>
        <v>48229</v>
      </c>
      <c r="L83" s="42">
        <v>4722</v>
      </c>
    </row>
    <row r="84" spans="1:12" s="108" customFormat="1" ht="11.25" customHeight="1">
      <c r="A84" s="99" t="s">
        <v>87</v>
      </c>
      <c r="B84" s="42">
        <v>34</v>
      </c>
      <c r="C84" s="42">
        <v>0</v>
      </c>
      <c r="D84" s="101">
        <v>103</v>
      </c>
      <c r="E84" s="99">
        <f t="shared" si="0"/>
        <v>137</v>
      </c>
      <c r="F84" s="42">
        <v>634</v>
      </c>
      <c r="G84" s="101">
        <v>2072</v>
      </c>
      <c r="H84" s="43">
        <f t="shared" si="1"/>
        <v>2706</v>
      </c>
      <c r="I84" s="43">
        <f t="shared" si="2"/>
        <v>668</v>
      </c>
      <c r="J84" s="43">
        <f t="shared" si="3"/>
        <v>2175</v>
      </c>
      <c r="K84" s="99">
        <f t="shared" si="4"/>
        <v>2843</v>
      </c>
      <c r="L84" s="42">
        <v>821</v>
      </c>
    </row>
    <row r="85" spans="1:12" s="108" customFormat="1" ht="11.25" customHeight="1">
      <c r="A85" s="99" t="s">
        <v>88</v>
      </c>
      <c r="B85" s="42">
        <v>3</v>
      </c>
      <c r="C85" s="42">
        <v>10</v>
      </c>
      <c r="D85" s="101">
        <v>33</v>
      </c>
      <c r="E85" s="99">
        <f t="shared" si="0"/>
        <v>46</v>
      </c>
      <c r="F85" s="42">
        <v>22</v>
      </c>
      <c r="G85" s="101">
        <v>58</v>
      </c>
      <c r="H85" s="43">
        <f t="shared" si="1"/>
        <v>80</v>
      </c>
      <c r="I85" s="43">
        <f t="shared" si="2"/>
        <v>35</v>
      </c>
      <c r="J85" s="43">
        <f t="shared" si="3"/>
        <v>91</v>
      </c>
      <c r="K85" s="99">
        <f t="shared" si="4"/>
        <v>126</v>
      </c>
      <c r="L85" s="42">
        <v>32</v>
      </c>
    </row>
    <row r="86" spans="1:12" s="108" customFormat="1" ht="11.25" customHeight="1">
      <c r="A86" s="99" t="s">
        <v>89</v>
      </c>
      <c r="B86" s="42">
        <v>5084</v>
      </c>
      <c r="C86" s="42">
        <v>4846</v>
      </c>
      <c r="D86" s="101">
        <v>31563</v>
      </c>
      <c r="E86" s="99">
        <f t="shared" si="0"/>
        <v>41493</v>
      </c>
      <c r="F86" s="42">
        <v>59246</v>
      </c>
      <c r="G86" s="101">
        <v>185976</v>
      </c>
      <c r="H86" s="43">
        <f t="shared" si="1"/>
        <v>245222</v>
      </c>
      <c r="I86" s="43">
        <f t="shared" si="2"/>
        <v>69176</v>
      </c>
      <c r="J86" s="43">
        <f t="shared" si="3"/>
        <v>217539</v>
      </c>
      <c r="K86" s="99">
        <f t="shared" si="4"/>
        <v>286715</v>
      </c>
      <c r="L86" s="42">
        <v>58538</v>
      </c>
    </row>
    <row r="87" spans="1:12" s="108" customFormat="1" ht="11.25" customHeight="1">
      <c r="A87" s="99" t="s">
        <v>90</v>
      </c>
      <c r="B87" s="42">
        <v>619</v>
      </c>
      <c r="C87" s="42">
        <v>240</v>
      </c>
      <c r="D87" s="101">
        <v>3022</v>
      </c>
      <c r="E87" s="99">
        <f t="shared" si="0"/>
        <v>3881</v>
      </c>
      <c r="F87" s="42">
        <v>615</v>
      </c>
      <c r="G87" s="101">
        <v>1823</v>
      </c>
      <c r="H87" s="43">
        <f t="shared" si="1"/>
        <v>2438</v>
      </c>
      <c r="I87" s="43">
        <f t="shared" si="2"/>
        <v>1474</v>
      </c>
      <c r="J87" s="43">
        <f t="shared" si="3"/>
        <v>4845</v>
      </c>
      <c r="K87" s="99">
        <f t="shared" si="4"/>
        <v>6319</v>
      </c>
      <c r="L87" s="42">
        <v>13532</v>
      </c>
    </row>
    <row r="88" spans="1:12" s="108" customFormat="1" ht="11.25" customHeight="1">
      <c r="A88" s="99" t="s">
        <v>91</v>
      </c>
      <c r="B88" s="42">
        <v>7917</v>
      </c>
      <c r="C88" s="42">
        <v>49</v>
      </c>
      <c r="D88" s="101">
        <v>20978</v>
      </c>
      <c r="E88" s="99">
        <f t="shared" si="0"/>
        <v>28944</v>
      </c>
      <c r="F88" s="42">
        <v>21344</v>
      </c>
      <c r="G88" s="101">
        <v>993</v>
      </c>
      <c r="H88" s="43">
        <f t="shared" si="1"/>
        <v>22337</v>
      </c>
      <c r="I88" s="43">
        <f t="shared" si="2"/>
        <v>29310</v>
      </c>
      <c r="J88" s="43">
        <f t="shared" si="3"/>
        <v>21971</v>
      </c>
      <c r="K88" s="99">
        <f t="shared" si="4"/>
        <v>51281</v>
      </c>
      <c r="L88" s="42">
        <v>14745</v>
      </c>
    </row>
    <row r="89" spans="1:12" s="108" customFormat="1" ht="11.25" customHeight="1">
      <c r="A89" s="99" t="s">
        <v>92</v>
      </c>
      <c r="B89" s="42">
        <v>124</v>
      </c>
      <c r="C89" s="42">
        <v>0</v>
      </c>
      <c r="D89" s="101">
        <v>565</v>
      </c>
      <c r="E89" s="99">
        <f t="shared" si="0"/>
        <v>689</v>
      </c>
      <c r="F89" s="42">
        <v>10</v>
      </c>
      <c r="G89" s="101">
        <v>54</v>
      </c>
      <c r="H89" s="43">
        <f t="shared" si="1"/>
        <v>64</v>
      </c>
      <c r="I89" s="43">
        <f t="shared" si="2"/>
        <v>134</v>
      </c>
      <c r="J89" s="43">
        <f t="shared" si="3"/>
        <v>619</v>
      </c>
      <c r="K89" s="99">
        <f t="shared" si="4"/>
        <v>753</v>
      </c>
      <c r="L89" s="42">
        <v>420</v>
      </c>
    </row>
    <row r="90" spans="1:12" s="108" customFormat="1" ht="11.25" customHeight="1">
      <c r="A90" s="99" t="s">
        <v>93</v>
      </c>
      <c r="B90" s="42">
        <v>22646</v>
      </c>
      <c r="C90" s="42">
        <v>9418</v>
      </c>
      <c r="D90" s="101">
        <v>129739</v>
      </c>
      <c r="E90" s="99">
        <f t="shared" si="0"/>
        <v>161803</v>
      </c>
      <c r="F90" s="42">
        <v>5009</v>
      </c>
      <c r="G90" s="101">
        <v>14121</v>
      </c>
      <c r="H90" s="43">
        <f t="shared" si="1"/>
        <v>19130</v>
      </c>
      <c r="I90" s="43">
        <f t="shared" si="2"/>
        <v>37073</v>
      </c>
      <c r="J90" s="43">
        <f t="shared" si="3"/>
        <v>143860</v>
      </c>
      <c r="K90" s="99">
        <f t="shared" si="4"/>
        <v>180933</v>
      </c>
      <c r="L90" s="42">
        <v>87899</v>
      </c>
    </row>
    <row r="91" spans="1:12" s="108" customFormat="1" ht="11.25" customHeight="1">
      <c r="A91" s="99" t="s">
        <v>94</v>
      </c>
      <c r="B91" s="42">
        <v>34929</v>
      </c>
      <c r="C91" s="42">
        <v>40</v>
      </c>
      <c r="D91" s="101">
        <v>97991</v>
      </c>
      <c r="E91" s="99">
        <f t="shared" si="0"/>
        <v>132960</v>
      </c>
      <c r="F91" s="42">
        <v>6996</v>
      </c>
      <c r="G91" s="101">
        <v>19925</v>
      </c>
      <c r="H91" s="43">
        <f t="shared" si="1"/>
        <v>26921</v>
      </c>
      <c r="I91" s="43">
        <f t="shared" si="2"/>
        <v>41965</v>
      </c>
      <c r="J91" s="43">
        <f t="shared" si="3"/>
        <v>117916</v>
      </c>
      <c r="K91" s="99">
        <f t="shared" si="4"/>
        <v>159881</v>
      </c>
      <c r="L91" s="42">
        <v>497787</v>
      </c>
    </row>
    <row r="92" spans="1:12" s="108" customFormat="1" ht="11.25" customHeight="1">
      <c r="A92" s="99" t="s">
        <v>95</v>
      </c>
      <c r="B92" s="42">
        <v>76706</v>
      </c>
      <c r="C92" s="42">
        <v>57</v>
      </c>
      <c r="D92" s="101">
        <v>219130</v>
      </c>
      <c r="E92" s="99">
        <f t="shared" si="0"/>
        <v>295893</v>
      </c>
      <c r="F92" s="42">
        <v>117</v>
      </c>
      <c r="G92" s="101">
        <v>2306</v>
      </c>
      <c r="H92" s="43">
        <f t="shared" si="1"/>
        <v>2423</v>
      </c>
      <c r="I92" s="43">
        <f t="shared" si="2"/>
        <v>76880</v>
      </c>
      <c r="J92" s="43">
        <f t="shared" si="3"/>
        <v>221436</v>
      </c>
      <c r="K92" s="99">
        <f t="shared" si="4"/>
        <v>298316</v>
      </c>
      <c r="L92" s="42">
        <v>771252</v>
      </c>
    </row>
    <row r="93" spans="1:12" s="108" customFormat="1" ht="11.25" customHeight="1">
      <c r="A93" s="99" t="s">
        <v>96</v>
      </c>
      <c r="B93" s="42">
        <v>51592</v>
      </c>
      <c r="C93" s="42">
        <v>8317</v>
      </c>
      <c r="D93" s="101">
        <v>278482</v>
      </c>
      <c r="E93" s="99">
        <f t="shared" si="0"/>
        <v>338391</v>
      </c>
      <c r="F93" s="42">
        <v>33964</v>
      </c>
      <c r="G93" s="101">
        <v>103604</v>
      </c>
      <c r="H93" s="43">
        <f t="shared" si="1"/>
        <v>137568</v>
      </c>
      <c r="I93" s="43">
        <f t="shared" si="2"/>
        <v>93873</v>
      </c>
      <c r="J93" s="43">
        <f t="shared" si="3"/>
        <v>382086</v>
      </c>
      <c r="K93" s="99">
        <f t="shared" si="4"/>
        <v>475959</v>
      </c>
      <c r="L93" s="42">
        <v>468803</v>
      </c>
    </row>
    <row r="94" spans="1:12" s="108" customFormat="1" ht="11.25" customHeight="1">
      <c r="A94" s="99" t="s">
        <v>97</v>
      </c>
      <c r="B94" s="42">
        <v>44</v>
      </c>
      <c r="C94" s="42">
        <v>137</v>
      </c>
      <c r="D94" s="101">
        <v>438</v>
      </c>
      <c r="E94" s="99">
        <f t="shared" si="0"/>
        <v>619</v>
      </c>
      <c r="F94" s="42">
        <v>225</v>
      </c>
      <c r="G94" s="101">
        <v>664</v>
      </c>
      <c r="H94" s="43">
        <f t="shared" si="1"/>
        <v>889</v>
      </c>
      <c r="I94" s="43">
        <f t="shared" si="2"/>
        <v>406</v>
      </c>
      <c r="J94" s="43">
        <f t="shared" si="3"/>
        <v>1102</v>
      </c>
      <c r="K94" s="99">
        <f t="shared" si="4"/>
        <v>1508</v>
      </c>
      <c r="L94" s="42">
        <v>0</v>
      </c>
    </row>
    <row r="95" spans="1:12" s="108" customFormat="1" ht="11.25" customHeight="1">
      <c r="A95" s="99" t="s">
        <v>98</v>
      </c>
      <c r="B95" s="42">
        <v>42086</v>
      </c>
      <c r="C95" s="42">
        <v>238</v>
      </c>
      <c r="D95" s="101">
        <v>171204</v>
      </c>
      <c r="E95" s="99">
        <f t="shared" si="0"/>
        <v>213528</v>
      </c>
      <c r="F95" s="42">
        <v>10158</v>
      </c>
      <c r="G95" s="101">
        <v>69921</v>
      </c>
      <c r="H95" s="43">
        <f t="shared" si="1"/>
        <v>80079</v>
      </c>
      <c r="I95" s="43">
        <f t="shared" si="2"/>
        <v>52482</v>
      </c>
      <c r="J95" s="43">
        <f t="shared" si="3"/>
        <v>241125</v>
      </c>
      <c r="K95" s="99">
        <f t="shared" si="4"/>
        <v>293607</v>
      </c>
      <c r="L95" s="42">
        <v>690575</v>
      </c>
    </row>
    <row r="96" spans="1:12" s="108" customFormat="1" ht="11.25" customHeight="1">
      <c r="A96" s="99" t="s">
        <v>99</v>
      </c>
      <c r="B96" s="42">
        <v>269</v>
      </c>
      <c r="C96" s="42">
        <v>0</v>
      </c>
      <c r="D96" s="101">
        <v>1778</v>
      </c>
      <c r="E96" s="99">
        <f t="shared" si="0"/>
        <v>2047</v>
      </c>
      <c r="F96" s="42">
        <v>17</v>
      </c>
      <c r="G96" s="101">
        <v>14</v>
      </c>
      <c r="H96" s="43">
        <f t="shared" si="1"/>
        <v>31</v>
      </c>
      <c r="I96" s="43">
        <f t="shared" si="2"/>
        <v>286</v>
      </c>
      <c r="J96" s="43">
        <f t="shared" si="3"/>
        <v>1792</v>
      </c>
      <c r="K96" s="99">
        <f t="shared" si="4"/>
        <v>2078</v>
      </c>
      <c r="L96" s="42">
        <v>213</v>
      </c>
    </row>
    <row r="97" spans="1:12" s="108" customFormat="1" ht="11.25" customHeight="1">
      <c r="A97" s="99" t="s">
        <v>100</v>
      </c>
      <c r="B97" s="42">
        <v>6606</v>
      </c>
      <c r="C97" s="42">
        <v>98</v>
      </c>
      <c r="D97" s="101">
        <v>12521</v>
      </c>
      <c r="E97" s="99">
        <f t="shared" si="0"/>
        <v>19225</v>
      </c>
      <c r="F97" s="42">
        <v>397</v>
      </c>
      <c r="G97" s="101">
        <v>218</v>
      </c>
      <c r="H97" s="43">
        <f t="shared" si="1"/>
        <v>615</v>
      </c>
      <c r="I97" s="43">
        <f t="shared" si="2"/>
        <v>7101</v>
      </c>
      <c r="J97" s="43">
        <f t="shared" si="3"/>
        <v>12739</v>
      </c>
      <c r="K97" s="99">
        <f t="shared" si="4"/>
        <v>19840</v>
      </c>
      <c r="L97" s="42">
        <v>0</v>
      </c>
    </row>
    <row r="98" spans="1:12" s="108" customFormat="1" ht="11.25" customHeight="1">
      <c r="A98" s="99" t="s">
        <v>101</v>
      </c>
      <c r="B98" s="42">
        <v>743</v>
      </c>
      <c r="C98" s="42">
        <v>245</v>
      </c>
      <c r="D98" s="101">
        <v>2907</v>
      </c>
      <c r="E98" s="99">
        <f t="shared" si="0"/>
        <v>3895</v>
      </c>
      <c r="F98" s="42">
        <v>396</v>
      </c>
      <c r="G98" s="101">
        <v>1935</v>
      </c>
      <c r="H98" s="43">
        <f t="shared" si="1"/>
        <v>2331</v>
      </c>
      <c r="I98" s="43">
        <f t="shared" si="2"/>
        <v>1384</v>
      </c>
      <c r="J98" s="43">
        <f t="shared" si="3"/>
        <v>4842</v>
      </c>
      <c r="K98" s="99">
        <f t="shared" si="4"/>
        <v>6226</v>
      </c>
      <c r="L98" s="42">
        <v>4</v>
      </c>
    </row>
    <row r="99" spans="1:12" s="108" customFormat="1" ht="11.25" customHeight="1">
      <c r="A99" s="99" t="s">
        <v>102</v>
      </c>
      <c r="B99" s="42">
        <v>287</v>
      </c>
      <c r="C99" s="42">
        <v>57</v>
      </c>
      <c r="D99" s="101">
        <v>566</v>
      </c>
      <c r="E99" s="99">
        <f t="shared" si="0"/>
        <v>910</v>
      </c>
      <c r="F99" s="42">
        <v>197</v>
      </c>
      <c r="G99" s="101">
        <v>960</v>
      </c>
      <c r="H99" s="43">
        <f t="shared" si="1"/>
        <v>1157</v>
      </c>
      <c r="I99" s="43">
        <f t="shared" si="2"/>
        <v>541</v>
      </c>
      <c r="J99" s="43">
        <f t="shared" si="3"/>
        <v>1526</v>
      </c>
      <c r="K99" s="99">
        <f t="shared" si="4"/>
        <v>2067</v>
      </c>
      <c r="L99" s="42">
        <v>1454</v>
      </c>
    </row>
    <row r="100" spans="1:12" s="108" customFormat="1" ht="11.25" customHeight="1">
      <c r="A100" s="99" t="s">
        <v>103</v>
      </c>
      <c r="B100" s="42">
        <v>3</v>
      </c>
      <c r="C100" s="42">
        <v>0</v>
      </c>
      <c r="D100" s="101">
        <v>15</v>
      </c>
      <c r="E100" s="99">
        <f t="shared" si="0"/>
        <v>18</v>
      </c>
      <c r="F100" s="42">
        <v>0</v>
      </c>
      <c r="G100" s="101">
        <v>0</v>
      </c>
      <c r="H100" s="43">
        <f t="shared" si="1"/>
        <v>0</v>
      </c>
      <c r="I100" s="43">
        <f t="shared" si="2"/>
        <v>3</v>
      </c>
      <c r="J100" s="43">
        <f t="shared" si="3"/>
        <v>15</v>
      </c>
      <c r="K100" s="99">
        <f t="shared" si="4"/>
        <v>18</v>
      </c>
      <c r="L100" s="42">
        <v>10</v>
      </c>
    </row>
    <row r="101" spans="1:12" s="108" customFormat="1" ht="11.25" customHeight="1">
      <c r="A101" s="99" t="s">
        <v>104</v>
      </c>
      <c r="B101" s="42">
        <v>564</v>
      </c>
      <c r="C101" s="42">
        <v>13</v>
      </c>
      <c r="D101" s="101">
        <v>2481</v>
      </c>
      <c r="E101" s="99">
        <f t="shared" si="0"/>
        <v>3058</v>
      </c>
      <c r="F101" s="42">
        <v>37585</v>
      </c>
      <c r="G101" s="101">
        <v>129057</v>
      </c>
      <c r="H101" s="43">
        <f t="shared" si="1"/>
        <v>166642</v>
      </c>
      <c r="I101" s="43">
        <f t="shared" si="2"/>
        <v>38162</v>
      </c>
      <c r="J101" s="43">
        <f t="shared" si="3"/>
        <v>131538</v>
      </c>
      <c r="K101" s="99">
        <f t="shared" si="4"/>
        <v>169700</v>
      </c>
      <c r="L101" s="42">
        <v>95062</v>
      </c>
    </row>
    <row r="102" spans="1:12" s="108" customFormat="1" ht="11.25" customHeight="1">
      <c r="A102" s="99" t="s">
        <v>105</v>
      </c>
      <c r="B102" s="42">
        <v>23008</v>
      </c>
      <c r="C102" s="42">
        <v>0</v>
      </c>
      <c r="D102" s="101">
        <v>54375</v>
      </c>
      <c r="E102" s="99">
        <f t="shared" si="0"/>
        <v>77383</v>
      </c>
      <c r="F102" s="42">
        <v>0</v>
      </c>
      <c r="G102" s="101">
        <v>18362</v>
      </c>
      <c r="H102" s="43">
        <f t="shared" si="1"/>
        <v>18362</v>
      </c>
      <c r="I102" s="43">
        <f t="shared" si="2"/>
        <v>23008</v>
      </c>
      <c r="J102" s="43">
        <f t="shared" si="3"/>
        <v>72737</v>
      </c>
      <c r="K102" s="99">
        <f t="shared" si="4"/>
        <v>95745</v>
      </c>
      <c r="L102" s="42">
        <v>16</v>
      </c>
    </row>
    <row r="103" spans="1:12" s="108" customFormat="1" ht="11.25" customHeight="1">
      <c r="A103" s="99" t="s">
        <v>106</v>
      </c>
      <c r="B103" s="42">
        <v>432</v>
      </c>
      <c r="C103" s="42">
        <v>88</v>
      </c>
      <c r="D103" s="101">
        <v>1840</v>
      </c>
      <c r="E103" s="99">
        <f t="shared" si="0"/>
        <v>2360</v>
      </c>
      <c r="F103" s="42">
        <v>80870</v>
      </c>
      <c r="G103" s="101">
        <v>295246</v>
      </c>
      <c r="H103" s="43">
        <f t="shared" si="1"/>
        <v>376116</v>
      </c>
      <c r="I103" s="43">
        <f t="shared" si="2"/>
        <v>81390</v>
      </c>
      <c r="J103" s="43">
        <f t="shared" si="3"/>
        <v>297086</v>
      </c>
      <c r="K103" s="99">
        <f t="shared" si="4"/>
        <v>378476</v>
      </c>
      <c r="L103" s="42">
        <v>75139</v>
      </c>
    </row>
    <row r="104" spans="1:12" s="108" customFormat="1" ht="11.25" customHeight="1">
      <c r="A104" s="99" t="s">
        <v>107</v>
      </c>
      <c r="B104" s="42">
        <v>112</v>
      </c>
      <c r="C104" s="42">
        <v>0</v>
      </c>
      <c r="D104" s="101">
        <v>406</v>
      </c>
      <c r="E104" s="99">
        <f t="shared" si="0"/>
        <v>518</v>
      </c>
      <c r="F104" s="42">
        <v>95</v>
      </c>
      <c r="G104" s="101">
        <v>266</v>
      </c>
      <c r="H104" s="43">
        <f t="shared" si="1"/>
        <v>361</v>
      </c>
      <c r="I104" s="43">
        <f t="shared" si="2"/>
        <v>207</v>
      </c>
      <c r="J104" s="43">
        <f t="shared" si="3"/>
        <v>672</v>
      </c>
      <c r="K104" s="99">
        <f t="shared" si="4"/>
        <v>879</v>
      </c>
      <c r="L104" s="42">
        <v>264</v>
      </c>
    </row>
    <row r="105" spans="1:12" s="108" customFormat="1" ht="11.25" customHeight="1">
      <c r="A105" s="99" t="s">
        <v>108</v>
      </c>
      <c r="B105" s="42">
        <v>8730</v>
      </c>
      <c r="C105" s="42">
        <v>4648</v>
      </c>
      <c r="D105" s="101">
        <v>58092</v>
      </c>
      <c r="E105" s="99">
        <f t="shared" si="0"/>
        <v>71470</v>
      </c>
      <c r="F105" s="42">
        <v>2905</v>
      </c>
      <c r="G105" s="101">
        <v>10045</v>
      </c>
      <c r="H105" s="43">
        <f t="shared" si="1"/>
        <v>12950</v>
      </c>
      <c r="I105" s="43">
        <f t="shared" si="2"/>
        <v>16283</v>
      </c>
      <c r="J105" s="43">
        <f t="shared" si="3"/>
        <v>68137</v>
      </c>
      <c r="K105" s="99">
        <f t="shared" si="4"/>
        <v>84420</v>
      </c>
      <c r="L105" s="42">
        <v>46784</v>
      </c>
    </row>
    <row r="106" spans="1:12" s="108" customFormat="1" ht="11.25" customHeight="1">
      <c r="A106" s="99" t="s">
        <v>109</v>
      </c>
      <c r="B106" s="42">
        <v>1362</v>
      </c>
      <c r="C106" s="42">
        <v>709</v>
      </c>
      <c r="D106" s="101">
        <v>9456</v>
      </c>
      <c r="E106" s="99">
        <f t="shared" si="0"/>
        <v>11527</v>
      </c>
      <c r="F106" s="42">
        <v>1344</v>
      </c>
      <c r="G106" s="101">
        <v>5618</v>
      </c>
      <c r="H106" s="43">
        <f t="shared" si="1"/>
        <v>6962</v>
      </c>
      <c r="I106" s="43">
        <f t="shared" si="2"/>
        <v>3415</v>
      </c>
      <c r="J106" s="43">
        <f t="shared" si="3"/>
        <v>15074</v>
      </c>
      <c r="K106" s="99">
        <f t="shared" si="4"/>
        <v>18489</v>
      </c>
      <c r="L106" s="42">
        <v>37029</v>
      </c>
    </row>
    <row r="107" spans="1:12" s="108" customFormat="1" ht="11.25" customHeight="1">
      <c r="A107" s="99" t="s">
        <v>110</v>
      </c>
      <c r="B107" s="42">
        <v>26630</v>
      </c>
      <c r="C107" s="42">
        <v>18173</v>
      </c>
      <c r="D107" s="101">
        <v>238809</v>
      </c>
      <c r="E107" s="99">
        <f t="shared" si="0"/>
        <v>283612</v>
      </c>
      <c r="F107" s="42">
        <v>4688</v>
      </c>
      <c r="G107" s="101">
        <v>27259</v>
      </c>
      <c r="H107" s="43">
        <f t="shared" si="1"/>
        <v>31947</v>
      </c>
      <c r="I107" s="43">
        <f t="shared" si="2"/>
        <v>49491</v>
      </c>
      <c r="J107" s="43">
        <f t="shared" si="3"/>
        <v>266068</v>
      </c>
      <c r="K107" s="99">
        <f t="shared" si="4"/>
        <v>315559</v>
      </c>
      <c r="L107" s="42">
        <v>197054</v>
      </c>
    </row>
    <row r="108" spans="1:12" s="108" customFormat="1" ht="11.25" customHeight="1">
      <c r="A108" s="99" t="s">
        <v>111</v>
      </c>
      <c r="B108" s="42">
        <v>55106</v>
      </c>
      <c r="C108" s="42">
        <v>12108</v>
      </c>
      <c r="D108" s="101">
        <v>256843</v>
      </c>
      <c r="E108" s="99">
        <f t="shared" si="0"/>
        <v>324057</v>
      </c>
      <c r="F108" s="42">
        <v>3473</v>
      </c>
      <c r="G108" s="101">
        <v>11893</v>
      </c>
      <c r="H108" s="43">
        <f t="shared" si="1"/>
        <v>15366</v>
      </c>
      <c r="I108" s="43">
        <f t="shared" si="2"/>
        <v>70687</v>
      </c>
      <c r="J108" s="43">
        <f t="shared" si="3"/>
        <v>268736</v>
      </c>
      <c r="K108" s="99">
        <f t="shared" si="4"/>
        <v>339423</v>
      </c>
      <c r="L108" s="42">
        <v>331831</v>
      </c>
    </row>
    <row r="109" spans="1:12" s="108" customFormat="1" ht="11.25" customHeight="1">
      <c r="A109" s="99" t="s">
        <v>112</v>
      </c>
      <c r="B109" s="42">
        <v>624</v>
      </c>
      <c r="C109" s="42">
        <v>590</v>
      </c>
      <c r="D109" s="101">
        <v>7770</v>
      </c>
      <c r="E109" s="99">
        <f t="shared" si="0"/>
        <v>8984</v>
      </c>
      <c r="F109" s="42">
        <v>155</v>
      </c>
      <c r="G109" s="101">
        <v>576</v>
      </c>
      <c r="H109" s="43">
        <f t="shared" si="1"/>
        <v>731</v>
      </c>
      <c r="I109" s="43">
        <f t="shared" si="2"/>
        <v>1369</v>
      </c>
      <c r="J109" s="43">
        <f t="shared" si="3"/>
        <v>8346</v>
      </c>
      <c r="K109" s="99">
        <f t="shared" si="4"/>
        <v>9715</v>
      </c>
      <c r="L109" s="42">
        <v>0</v>
      </c>
    </row>
    <row r="110" spans="1:12" s="108" customFormat="1" ht="11.25" customHeight="1">
      <c r="A110" s="99" t="s">
        <v>113</v>
      </c>
      <c r="B110" s="42">
        <v>531</v>
      </c>
      <c r="C110" s="42">
        <v>280</v>
      </c>
      <c r="D110" s="101">
        <v>4846</v>
      </c>
      <c r="E110" s="99">
        <f t="shared" si="0"/>
        <v>5657</v>
      </c>
      <c r="F110" s="42">
        <v>665</v>
      </c>
      <c r="G110" s="101">
        <v>2290</v>
      </c>
      <c r="H110" s="43">
        <f t="shared" si="1"/>
        <v>2955</v>
      </c>
      <c r="I110" s="43">
        <f t="shared" si="2"/>
        <v>1476</v>
      </c>
      <c r="J110" s="43">
        <f t="shared" si="3"/>
        <v>7136</v>
      </c>
      <c r="K110" s="99">
        <f t="shared" si="4"/>
        <v>8612</v>
      </c>
      <c r="L110" s="42">
        <v>2317</v>
      </c>
    </row>
    <row r="111" spans="1:12" s="108" customFormat="1" ht="11.25" customHeight="1">
      <c r="A111" s="99" t="s">
        <v>114</v>
      </c>
      <c r="B111" s="42">
        <v>353</v>
      </c>
      <c r="C111" s="42">
        <v>0</v>
      </c>
      <c r="D111" s="101">
        <v>502</v>
      </c>
      <c r="E111" s="99">
        <f t="shared" si="0"/>
        <v>855</v>
      </c>
      <c r="F111" s="42">
        <v>7</v>
      </c>
      <c r="G111" s="101">
        <v>626</v>
      </c>
      <c r="H111" s="43">
        <f t="shared" si="1"/>
        <v>633</v>
      </c>
      <c r="I111" s="43">
        <f t="shared" si="2"/>
        <v>360</v>
      </c>
      <c r="J111" s="43">
        <f t="shared" si="3"/>
        <v>1128</v>
      </c>
      <c r="K111" s="99">
        <f t="shared" si="4"/>
        <v>1488</v>
      </c>
      <c r="L111" s="42">
        <v>668</v>
      </c>
    </row>
    <row r="112" spans="1:12" s="108" customFormat="1" ht="11.25" customHeight="1">
      <c r="A112" s="99" t="s">
        <v>115</v>
      </c>
      <c r="B112" s="42">
        <v>0</v>
      </c>
      <c r="C112" s="42">
        <v>0</v>
      </c>
      <c r="D112" s="101">
        <v>0</v>
      </c>
      <c r="E112" s="99">
        <f t="shared" si="0"/>
        <v>0</v>
      </c>
      <c r="F112" s="42">
        <v>0</v>
      </c>
      <c r="G112" s="101">
        <v>0</v>
      </c>
      <c r="H112" s="43">
        <f t="shared" si="1"/>
        <v>0</v>
      </c>
      <c r="I112" s="43">
        <f t="shared" si="2"/>
        <v>0</v>
      </c>
      <c r="J112" s="43">
        <f t="shared" si="3"/>
        <v>0</v>
      </c>
      <c r="K112" s="99">
        <f t="shared" si="4"/>
        <v>0</v>
      </c>
      <c r="L112" s="42">
        <v>0</v>
      </c>
    </row>
    <row r="113" spans="1:12" s="108" customFormat="1" ht="11.25" customHeight="1">
      <c r="A113" s="99" t="s">
        <v>116</v>
      </c>
      <c r="B113" s="42">
        <v>16577</v>
      </c>
      <c r="C113" s="42">
        <v>61</v>
      </c>
      <c r="D113" s="101">
        <v>48357</v>
      </c>
      <c r="E113" s="99">
        <f t="shared" si="0"/>
        <v>64995</v>
      </c>
      <c r="F113" s="42">
        <v>1658</v>
      </c>
      <c r="G113" s="101">
        <v>5089</v>
      </c>
      <c r="H113" s="43">
        <f t="shared" si="1"/>
        <v>6747</v>
      </c>
      <c r="I113" s="43">
        <f t="shared" si="2"/>
        <v>18296</v>
      </c>
      <c r="J113" s="43">
        <f t="shared" si="3"/>
        <v>53446</v>
      </c>
      <c r="K113" s="99">
        <f t="shared" si="4"/>
        <v>71742</v>
      </c>
      <c r="L113" s="42">
        <v>255198</v>
      </c>
    </row>
    <row r="114" spans="1:12" s="108" customFormat="1" ht="11.25" customHeight="1">
      <c r="A114" s="99" t="s">
        <v>137</v>
      </c>
      <c r="B114" s="42">
        <v>0</v>
      </c>
      <c r="C114" s="42">
        <v>0</v>
      </c>
      <c r="D114" s="101">
        <v>0</v>
      </c>
      <c r="E114" s="99">
        <f t="shared" si="0"/>
        <v>0</v>
      </c>
      <c r="F114" s="42">
        <v>0</v>
      </c>
      <c r="G114" s="101">
        <v>6</v>
      </c>
      <c r="H114" s="43">
        <f t="shared" si="1"/>
        <v>6</v>
      </c>
      <c r="I114" s="43">
        <f t="shared" si="2"/>
        <v>0</v>
      </c>
      <c r="J114" s="43">
        <f t="shared" si="3"/>
        <v>6</v>
      </c>
      <c r="K114" s="99">
        <f t="shared" si="4"/>
        <v>6</v>
      </c>
      <c r="L114" s="42">
        <v>0</v>
      </c>
    </row>
    <row r="115" spans="1:12" s="108" customFormat="1" ht="11.25" customHeight="1">
      <c r="A115" s="99" t="s">
        <v>118</v>
      </c>
      <c r="B115" s="42">
        <v>7</v>
      </c>
      <c r="C115" s="42">
        <v>113</v>
      </c>
      <c r="D115" s="101">
        <v>2909</v>
      </c>
      <c r="E115" s="99">
        <f t="shared" si="0"/>
        <v>3029</v>
      </c>
      <c r="F115" s="42">
        <v>5091</v>
      </c>
      <c r="G115" s="101">
        <v>11148</v>
      </c>
      <c r="H115" s="43">
        <f t="shared" si="1"/>
        <v>16239</v>
      </c>
      <c r="I115" s="43">
        <f t="shared" si="2"/>
        <v>5211</v>
      </c>
      <c r="J115" s="43">
        <f t="shared" si="3"/>
        <v>14057</v>
      </c>
      <c r="K115" s="99">
        <f t="shared" si="4"/>
        <v>19268</v>
      </c>
      <c r="L115" s="42">
        <v>6741</v>
      </c>
    </row>
    <row r="116" spans="1:12" s="108" customFormat="1" ht="11.25" customHeight="1">
      <c r="A116" s="99" t="s">
        <v>119</v>
      </c>
      <c r="B116" s="42">
        <v>2360</v>
      </c>
      <c r="C116" s="42">
        <v>1797</v>
      </c>
      <c r="D116" s="101">
        <v>10331</v>
      </c>
      <c r="E116" s="99">
        <f t="shared" si="0"/>
        <v>14488</v>
      </c>
      <c r="F116" s="42">
        <v>992</v>
      </c>
      <c r="G116" s="101">
        <v>5015</v>
      </c>
      <c r="H116" s="43">
        <f t="shared" si="1"/>
        <v>6007</v>
      </c>
      <c r="I116" s="43">
        <f t="shared" si="2"/>
        <v>5149</v>
      </c>
      <c r="J116" s="43">
        <f t="shared" si="3"/>
        <v>15346</v>
      </c>
      <c r="K116" s="99">
        <f t="shared" si="4"/>
        <v>20495</v>
      </c>
      <c r="L116" s="42">
        <v>10029</v>
      </c>
    </row>
    <row r="117" spans="1:12" s="108" customFormat="1" ht="11.25" customHeight="1">
      <c r="A117" s="99" t="s">
        <v>120</v>
      </c>
      <c r="B117" s="42">
        <v>22</v>
      </c>
      <c r="C117" s="42">
        <v>0</v>
      </c>
      <c r="D117" s="101">
        <v>3760</v>
      </c>
      <c r="E117" s="99">
        <f t="shared" si="0"/>
        <v>3782</v>
      </c>
      <c r="F117" s="42">
        <v>0</v>
      </c>
      <c r="G117" s="101">
        <v>2747</v>
      </c>
      <c r="H117" s="43">
        <f t="shared" si="1"/>
        <v>2747</v>
      </c>
      <c r="I117" s="43">
        <f t="shared" si="2"/>
        <v>22</v>
      </c>
      <c r="J117" s="43">
        <f t="shared" si="3"/>
        <v>6507</v>
      </c>
      <c r="K117" s="99">
        <f t="shared" si="4"/>
        <v>6529</v>
      </c>
      <c r="L117" s="42">
        <v>3731</v>
      </c>
    </row>
    <row r="118" spans="1:12" s="108" customFormat="1" ht="11.25" customHeight="1">
      <c r="A118" s="99" t="s">
        <v>121</v>
      </c>
      <c r="B118" s="42">
        <v>2856</v>
      </c>
      <c r="C118" s="42">
        <v>2547</v>
      </c>
      <c r="D118" s="101">
        <v>18685</v>
      </c>
      <c r="E118" s="99">
        <f t="shared" si="0"/>
        <v>24088</v>
      </c>
      <c r="F118" s="42">
        <v>5804</v>
      </c>
      <c r="G118" s="101">
        <v>16498</v>
      </c>
      <c r="H118" s="43">
        <f t="shared" si="1"/>
        <v>22302</v>
      </c>
      <c r="I118" s="43">
        <f t="shared" si="2"/>
        <v>11207</v>
      </c>
      <c r="J118" s="43">
        <f t="shared" si="3"/>
        <v>35183</v>
      </c>
      <c r="K118" s="99">
        <f t="shared" si="4"/>
        <v>46390</v>
      </c>
      <c r="L118" s="42">
        <v>13336</v>
      </c>
    </row>
    <row r="119" spans="1:12" s="108" customFormat="1" ht="11.25" customHeight="1">
      <c r="A119" s="99" t="s">
        <v>122</v>
      </c>
      <c r="B119" s="42">
        <v>20</v>
      </c>
      <c r="C119" s="42">
        <v>936</v>
      </c>
      <c r="D119" s="101">
        <v>44</v>
      </c>
      <c r="E119" s="99">
        <f t="shared" si="0"/>
        <v>1000</v>
      </c>
      <c r="F119" s="42">
        <v>631</v>
      </c>
      <c r="G119" s="101">
        <v>5771</v>
      </c>
      <c r="H119" s="43">
        <f t="shared" si="1"/>
        <v>6402</v>
      </c>
      <c r="I119" s="43">
        <f t="shared" si="2"/>
        <v>1587</v>
      </c>
      <c r="J119" s="43">
        <f t="shared" si="3"/>
        <v>5815</v>
      </c>
      <c r="K119" s="99">
        <f t="shared" si="4"/>
        <v>7402</v>
      </c>
      <c r="L119" s="42">
        <v>893</v>
      </c>
    </row>
    <row r="120" spans="1:12" s="108" customFormat="1" ht="11.25" customHeight="1">
      <c r="A120" s="99"/>
      <c r="B120" s="95"/>
      <c r="C120" s="95"/>
      <c r="D120" s="101"/>
      <c r="E120" s="99"/>
      <c r="F120" s="112"/>
      <c r="G120" s="101"/>
      <c r="H120" s="43"/>
      <c r="I120" s="43"/>
      <c r="J120" s="43"/>
      <c r="K120" s="99"/>
      <c r="L120" s="95"/>
    </row>
    <row r="121" spans="1:12" s="108" customFormat="1" ht="11.25" customHeight="1">
      <c r="A121" s="96"/>
      <c r="B121" s="98"/>
      <c r="C121" s="98"/>
      <c r="D121" s="97"/>
      <c r="E121" s="96"/>
      <c r="F121" s="98"/>
      <c r="G121" s="97"/>
      <c r="H121" s="98"/>
      <c r="I121" s="98"/>
      <c r="J121" s="98"/>
      <c r="K121" s="96"/>
      <c r="L121" s="98"/>
    </row>
    <row r="122" spans="1:12" s="108" customFormat="1" ht="11.25" customHeight="1">
      <c r="A122" s="81" t="s">
        <v>123</v>
      </c>
      <c r="B122" s="50">
        <f>SUM(B24:B119)</f>
        <v>1366877</v>
      </c>
      <c r="C122" s="50">
        <f>SUM(C24:C119)</f>
        <v>350717</v>
      </c>
      <c r="D122" s="50">
        <f>SUM(D24:D119)</f>
        <v>6217635</v>
      </c>
      <c r="E122" s="50">
        <f>SUM(E24:E119)</f>
        <v>7935229</v>
      </c>
      <c r="F122" s="51">
        <f>SUM(F24:F119)</f>
        <v>496851</v>
      </c>
      <c r="G122" s="50">
        <f>SUM(G24:G119)</f>
        <v>1864507</v>
      </c>
      <c r="H122" s="50">
        <f>SUM(H24:H119)</f>
        <v>2361358</v>
      </c>
      <c r="I122" s="50">
        <f>SUM(I24:I119)</f>
        <v>2214445</v>
      </c>
      <c r="J122" s="50">
        <f>D122+G122</f>
        <v>8082142</v>
      </c>
      <c r="K122" s="50">
        <f>E122+H122</f>
        <v>10296587</v>
      </c>
      <c r="L122" s="51">
        <f>SUM(L24:L119)</f>
        <v>17691907</v>
      </c>
    </row>
    <row r="123" spans="1:12" ht="11.25" customHeight="1">
      <c r="A123" s="35"/>
      <c r="B123" s="35"/>
      <c r="C123" s="35"/>
      <c r="D123" s="35"/>
      <c r="E123" s="35"/>
      <c r="F123" s="35"/>
      <c r="G123" s="35"/>
      <c r="H123" s="35"/>
      <c r="I123" s="35"/>
      <c r="J123" s="35"/>
      <c r="K123" s="35"/>
      <c r="L123" s="35"/>
    </row>
    <row r="124" spans="1:12" ht="11.25" customHeight="1">
      <c r="A124" s="69"/>
      <c r="B124" s="69"/>
      <c r="C124" s="69"/>
      <c r="D124" s="69"/>
      <c r="E124" s="69"/>
      <c r="F124" s="69"/>
      <c r="G124" s="69"/>
      <c r="H124" s="69"/>
      <c r="I124" s="69"/>
      <c r="J124" s="69"/>
      <c r="K124" s="69"/>
      <c r="L124" s="69"/>
    </row>
    <row r="125" spans="1:12" ht="11.25" customHeight="1">
      <c r="A125" s="70" t="s">
        <v>124</v>
      </c>
      <c r="B125" s="70"/>
      <c r="C125" s="70"/>
      <c r="D125" s="70"/>
      <c r="E125" s="70"/>
      <c r="F125" s="70"/>
      <c r="G125" s="70"/>
      <c r="H125" s="70"/>
      <c r="I125" s="70"/>
      <c r="J125" s="70"/>
      <c r="K125" s="70"/>
      <c r="L125" s="113"/>
    </row>
    <row r="126" spans="1:12" ht="11.25" customHeight="1">
      <c r="A126" s="70"/>
      <c r="B126" s="70"/>
      <c r="C126" s="70"/>
      <c r="D126" s="70"/>
      <c r="E126" s="70"/>
      <c r="F126" s="70"/>
      <c r="G126" s="70"/>
      <c r="H126" s="70"/>
      <c r="I126" s="70"/>
      <c r="J126" s="70"/>
      <c r="K126" s="70"/>
      <c r="L126" s="113"/>
    </row>
    <row r="127" spans="1:21" s="115" customFormat="1" ht="11.25" customHeight="1">
      <c r="A127" s="70" t="s">
        <v>125</v>
      </c>
      <c r="B127" s="70"/>
      <c r="C127" s="70"/>
      <c r="D127" s="70"/>
      <c r="E127" s="70"/>
      <c r="F127" s="70"/>
      <c r="G127" s="70"/>
      <c r="H127" s="70"/>
      <c r="I127" s="70"/>
      <c r="J127" s="70"/>
      <c r="K127" s="70"/>
      <c r="L127" s="113"/>
      <c r="M127" s="114"/>
      <c r="N127" s="114"/>
      <c r="O127" s="114"/>
      <c r="P127" s="114"/>
      <c r="Q127" s="114"/>
      <c r="R127" s="114"/>
      <c r="S127" s="114"/>
      <c r="T127" s="114"/>
      <c r="U127" s="114"/>
    </row>
  </sheetData>
  <sheetProtection selectLockedCells="1" selectUnlockedCells="1"/>
  <mergeCells count="21">
    <mergeCell ref="A1:L1"/>
    <mergeCell ref="A2:L2"/>
    <mergeCell ref="A3:L3"/>
    <mergeCell ref="A4:L4"/>
    <mergeCell ref="A5:L5"/>
    <mergeCell ref="A6:L6"/>
    <mergeCell ref="A7:L7"/>
    <mergeCell ref="A8:L8"/>
    <mergeCell ref="A9:L9"/>
    <mergeCell ref="A10:L10"/>
    <mergeCell ref="A11:L11"/>
    <mergeCell ref="A12:L12"/>
    <mergeCell ref="A13:L13"/>
    <mergeCell ref="A14:L14"/>
    <mergeCell ref="A15:L15"/>
    <mergeCell ref="A16:L16"/>
    <mergeCell ref="B18:L18"/>
    <mergeCell ref="B20:C20"/>
    <mergeCell ref="F20:H20"/>
    <mergeCell ref="F21:H21"/>
    <mergeCell ref="B22:C22"/>
  </mergeCells>
  <printOptions/>
  <pageMargins left="0.19652777777777777" right="0.19652777777777777" top="0.19652777777777777" bottom="0.19652777777777777" header="0.5118055555555555" footer="0.5118055555555555"/>
  <pageSetup fitToHeight="1" fitToWidth="1"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2018-07-20T09:12:00Z</dcterms:created>
  <cp:category/>
  <cp:version/>
  <cp:contentType/>
  <cp:contentStatus/>
  <cp:revision>1</cp:revision>
</cp:coreProperties>
</file>